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256" windowHeight="12468"/>
  </bookViews>
  <sheets>
    <sheet name="Sheet1" sheetId="1" r:id="rId1"/>
    <sheet name="Sheet2" sheetId="2" r:id="rId2"/>
    <sheet name="Sheet3" sheetId="3" r:id="rId3"/>
  </sheets>
  <definedNames>
    <definedName name="_xlnm._FilterDatabase" localSheetId="0" hidden="1">Sheet1!$A$5:$HT$205</definedName>
    <definedName name="_xlnm._FilterDatabase" localSheetId="1" hidden="1">Sheet2!$A$5:$HT$215</definedName>
    <definedName name="_xlnm.Print_Titles" localSheetId="0">Sheet1!$5:$6</definedName>
  </definedNames>
  <calcPr calcId="114210" fullCalcOnLoad="1"/>
</workbook>
</file>

<file path=xl/calcChain.xml><?xml version="1.0" encoding="utf-8"?>
<calcChain xmlns="http://schemas.openxmlformats.org/spreadsheetml/2006/main">
  <c r="I212" i="2"/>
  <c r="F212"/>
  <c r="I203"/>
  <c r="F203"/>
  <c r="I199"/>
  <c r="F199"/>
  <c r="I190"/>
  <c r="F190"/>
  <c r="I180"/>
  <c r="F180"/>
  <c r="I168"/>
  <c r="G168"/>
  <c r="F168"/>
  <c r="I162"/>
  <c r="F162"/>
  <c r="I147"/>
  <c r="G147"/>
  <c r="F147"/>
  <c r="I146"/>
  <c r="G146"/>
  <c r="F146"/>
  <c r="I141"/>
  <c r="G141"/>
  <c r="F141"/>
  <c r="I133"/>
  <c r="I131"/>
  <c r="G131"/>
  <c r="F131"/>
  <c r="I123"/>
  <c r="F123"/>
  <c r="I110"/>
  <c r="F110"/>
  <c r="I98"/>
  <c r="F98"/>
  <c r="I91"/>
  <c r="F91"/>
  <c r="I90"/>
  <c r="G90"/>
  <c r="F90"/>
  <c r="I89"/>
  <c r="G89"/>
  <c r="F89"/>
  <c r="I86"/>
  <c r="G86"/>
  <c r="F86"/>
  <c r="I84"/>
  <c r="G84"/>
  <c r="F84"/>
  <c r="I74"/>
  <c r="G74"/>
  <c r="F74"/>
  <c r="I69"/>
  <c r="G69"/>
  <c r="F69"/>
  <c r="I64"/>
  <c r="G64"/>
  <c r="F64"/>
  <c r="I55"/>
  <c r="G55"/>
  <c r="F55"/>
  <c r="I49"/>
  <c r="G49"/>
  <c r="F49"/>
  <c r="I48"/>
  <c r="G48"/>
  <c r="F48"/>
  <c r="I45"/>
  <c r="G45"/>
  <c r="F45"/>
  <c r="I34"/>
  <c r="G34"/>
  <c r="F34"/>
  <c r="I26"/>
  <c r="G26"/>
  <c r="F26"/>
  <c r="I20"/>
  <c r="G20"/>
  <c r="F20"/>
  <c r="I12"/>
  <c r="G12"/>
  <c r="F12"/>
  <c r="I10"/>
  <c r="G10"/>
  <c r="F10"/>
  <c r="I9"/>
  <c r="G9"/>
  <c r="F9"/>
  <c r="I8"/>
  <c r="G8"/>
  <c r="F8"/>
  <c r="I7"/>
  <c r="G7"/>
  <c r="F7"/>
  <c r="I202" i="1"/>
  <c r="F202"/>
  <c r="I194"/>
  <c r="F194"/>
  <c r="I190"/>
  <c r="F190"/>
  <c r="I183"/>
  <c r="F183"/>
  <c r="I173"/>
  <c r="F173"/>
  <c r="I161"/>
  <c r="G161"/>
  <c r="F161"/>
  <c r="I155"/>
  <c r="F155"/>
  <c r="I141"/>
  <c r="G141"/>
  <c r="F141"/>
  <c r="I140"/>
  <c r="G140"/>
  <c r="F140"/>
  <c r="I135"/>
  <c r="G135"/>
  <c r="F135"/>
  <c r="I127"/>
  <c r="I125"/>
  <c r="G125"/>
  <c r="F125"/>
  <c r="I117"/>
  <c r="F117"/>
  <c r="I104"/>
  <c r="F104"/>
  <c r="I93"/>
  <c r="F93"/>
  <c r="I88"/>
  <c r="F88"/>
  <c r="I87"/>
  <c r="G87"/>
  <c r="F87"/>
  <c r="I86"/>
  <c r="G86"/>
  <c r="F86"/>
  <c r="I83"/>
  <c r="G83"/>
  <c r="F83"/>
  <c r="I74"/>
  <c r="G74"/>
  <c r="F74"/>
  <c r="I69"/>
  <c r="G69"/>
  <c r="F69"/>
  <c r="I64"/>
  <c r="G64"/>
  <c r="F64"/>
  <c r="I55"/>
  <c r="G55"/>
  <c r="F55"/>
  <c r="I49"/>
  <c r="G49"/>
  <c r="F49"/>
  <c r="I48"/>
  <c r="G48"/>
  <c r="F48"/>
  <c r="I45"/>
  <c r="G45"/>
  <c r="F45"/>
  <c r="I34"/>
  <c r="G34"/>
  <c r="F34"/>
  <c r="I26"/>
  <c r="G26"/>
  <c r="F26"/>
  <c r="I20"/>
  <c r="G20"/>
  <c r="F20"/>
  <c r="I12"/>
  <c r="G12"/>
  <c r="F12"/>
  <c r="I10"/>
  <c r="G10"/>
  <c r="F10"/>
  <c r="I9"/>
  <c r="G9"/>
  <c r="F9"/>
  <c r="I8"/>
  <c r="G8"/>
  <c r="F8"/>
  <c r="I7"/>
  <c r="G7"/>
  <c r="F7"/>
</calcChain>
</file>

<file path=xl/sharedStrings.xml><?xml version="1.0" encoding="utf-8"?>
<sst xmlns="http://schemas.openxmlformats.org/spreadsheetml/2006/main" count="2767" uniqueCount="847">
  <si>
    <t>附件</t>
  </si>
  <si>
    <t>嘉峪关市2019年建设项目计划清单</t>
  </si>
  <si>
    <t xml:space="preserve">                    </t>
  </si>
  <si>
    <t xml:space="preserve"> 单位：万元</t>
  </si>
  <si>
    <t>序号</t>
  </si>
  <si>
    <t>项目名称</t>
  </si>
  <si>
    <t>建设
性质</t>
  </si>
  <si>
    <t>主要建设内容及规模</t>
  </si>
  <si>
    <t>建设
年限</t>
  </si>
  <si>
    <t>总投资</t>
  </si>
  <si>
    <t>截止2018年底完成投资</t>
  </si>
  <si>
    <t>项目进展情况</t>
  </si>
  <si>
    <t>2019年度计划</t>
  </si>
  <si>
    <t>项目建
设单位</t>
  </si>
  <si>
    <t>项目责
任单位</t>
  </si>
  <si>
    <t>备　注</t>
  </si>
  <si>
    <t>投资</t>
  </si>
  <si>
    <t>建设内容</t>
  </si>
  <si>
    <t>合计（166项）</t>
  </si>
  <si>
    <t>一、续建（63项）</t>
  </si>
  <si>
    <t>（一）基础设施及民生保障工程（32项）</t>
  </si>
  <si>
    <t>1、交通基础设施（1项）</t>
  </si>
  <si>
    <t>G312线嘉峪关至清泉公路（嘉峪关段）</t>
  </si>
  <si>
    <t>续建</t>
  </si>
  <si>
    <t>新建嘉峪关境内二级公路41公里</t>
  </si>
  <si>
    <t>2017  -  2019</t>
  </si>
  <si>
    <t>路基工程已完成，正在进行路面铺筑工作,完成下面层路面铺筑共计20公里</t>
  </si>
  <si>
    <t>建成通车</t>
  </si>
  <si>
    <t>交通局</t>
  </si>
  <si>
    <t>2、市政基础设施（7项）</t>
  </si>
  <si>
    <t>2018年南市区道路新建工程</t>
  </si>
  <si>
    <t>工程新建、扩建道路20条，总长13713米；其中新建道路13条，总长10231米，扩建道路7条，总长3482米；同时配套道路景观、绿化、交通、照明等附属工程</t>
  </si>
  <si>
    <t>2018
-
2021</t>
  </si>
  <si>
    <t>部分项目已开工</t>
  </si>
  <si>
    <t>完成年度建设任务</t>
  </si>
  <si>
    <t>住建局</t>
  </si>
  <si>
    <t>嘉峪关市地下管网建设工程（五期）</t>
  </si>
  <si>
    <t>改造及新建给水、排水、供热管网，配套附属设施</t>
  </si>
  <si>
    <t>2018
-
2019</t>
  </si>
  <si>
    <t>完成初设批复，正在办理规划手续</t>
  </si>
  <si>
    <t>道路交通基础设施建设项目</t>
  </si>
  <si>
    <t>安装信号灯、隔离栏、标志、标线交通基础设施建设</t>
  </si>
  <si>
    <t>剩余工程已进入招投标阶段</t>
  </si>
  <si>
    <t>建成</t>
  </si>
  <si>
    <t>公安局</t>
  </si>
  <si>
    <t>嘉峪关市兰新路雨排设施建设工程</t>
  </si>
  <si>
    <t>在兰新路新建一条dn300-dn1200的雨排管道，管道起点位于建设路与兰新东路交叉口，终点位于嘉东立交桥北侧东线防洪渠起点，管道全长2.148公路</t>
  </si>
  <si>
    <t>完成了地勘、环评、设计成果的编制及评审，正在编制招标控制价</t>
  </si>
  <si>
    <t>嘉峪关市2018年南市区部分区域供热工程</t>
  </si>
  <si>
    <t>在北横六路与北纵七路西南地块内新建热力站1座，配套敷设一级供热管网长度2×544m，最大管径DN500，最小管径DN450</t>
  </si>
  <si>
    <t>完成可研批复</t>
  </si>
  <si>
    <t>惠民街西侧道路新建工程</t>
  </si>
  <si>
    <t>道路全长512米，主要对惠民街道路向西两侧人行道、绿化带和机动车道进行全面改造，配套道路景观绿化、绿化给水、照明及交通设施等附属工程</t>
  </si>
  <si>
    <t>开工建设</t>
  </si>
  <si>
    <t>棚户区大唐路北段提升改造工程</t>
  </si>
  <si>
    <t>改造道路长612米，其中：改造机动车道8565平方米，非机动车道6200平方米，人行道铺砖8534平方米，更换道牙石3400米；敷设绿化管线2640米，雨水管线1320米；安装路灯30盏；配套建设其它附属设施</t>
  </si>
  <si>
    <t>3、公共服务能力提升（5项）</t>
  </si>
  <si>
    <t>气瓶综合检验站</t>
  </si>
  <si>
    <t>建设气瓶检验站，项目分二期建设，其中一期建设天然气瓶、安全阀及乙炔瓶综合检测车间、液化气瓶检测车间、业务用房，配套建设成品堆场、锅炉房等设施，总建筑面积2649.53平方米</t>
  </si>
  <si>
    <t>正在工程收尾</t>
  </si>
  <si>
    <t>市场监督管理局</t>
  </si>
  <si>
    <t>市公安局业务技术用房室外工程</t>
  </si>
  <si>
    <t>市公安局业务技术用房给排水、采暖、绿化、硬化、门房、围墙、外墙装饰装修等工程</t>
  </si>
  <si>
    <t>完成部分建设内容，其余正在施工中</t>
  </si>
  <si>
    <t>市公安局业务技术用房建设项目</t>
  </si>
  <si>
    <t>实施楼梯、楼内电缆、塔楼防护栏、门、卫生洁具安装、部分墙面粉刷等工程</t>
  </si>
  <si>
    <t>正在进行工程量测算、招标</t>
  </si>
  <si>
    <t>交警支队指挥中心一期工程</t>
  </si>
  <si>
    <t>实施机房、显示大屏及配套电子设施及部分土建装修</t>
  </si>
  <si>
    <t>已进入招投标阶段</t>
  </si>
  <si>
    <t>五一路派出所改扩建项目及室外配套工程</t>
  </si>
  <si>
    <t>五一路派出所建筑面积2201平方米，配套建设室外工程</t>
  </si>
  <si>
    <t>前期手续、施工许可均办理完毕，招投标完成</t>
  </si>
  <si>
    <t>4、民生保障工程（7项）</t>
  </si>
  <si>
    <t>嘉峪关市第一人民医院医疗附属配套工程</t>
  </si>
  <si>
    <t>实施门急诊楼、住院楼、儿童病区土建装修、室内重点部位二次装修，医疗净化、实验室、医疗污废水处理、医用气体、弱电工程、太阳能热水、引导标识、室外及环境景观工程、建筑泛光照明、永久性用电、天然气工程、基础医用设施、设备、基础信息化工程</t>
  </si>
  <si>
    <t>与社会资本方已解除PPP协议，正在审核已完成工程量。待建工程正在进行财政评审</t>
  </si>
  <si>
    <t>完成</t>
  </si>
  <si>
    <t>第一人民医院</t>
  </si>
  <si>
    <t>卫生健康委</t>
  </si>
  <si>
    <t>酒钢医院危旧门诊综合楼改扩建项目</t>
  </si>
  <si>
    <t>总建筑面积28000平方米，配套相关设施设备</t>
  </si>
  <si>
    <t>2017
-
2019</t>
  </si>
  <si>
    <t>主体框架已完成</t>
  </si>
  <si>
    <t>酒钢医院</t>
  </si>
  <si>
    <t>嘉峪关市疾病预防控制中心实验楼建设项目</t>
  </si>
  <si>
    <t>拆除原自建辅助用房，新建四层实验楼一栋，总建筑面积1060平方米，并配套建设给排水、暖通、电气等附属设施。对原业务楼内600平方米实验室改造</t>
  </si>
  <si>
    <t>正在进行基础施工</t>
  </si>
  <si>
    <t>完成1050平方米新建实验楼建设、600平方米老旧实验室改造及竣工验收</t>
  </si>
  <si>
    <t>疾病预防控制中心</t>
  </si>
  <si>
    <t>市实验中学综合教学楼改扩建项目</t>
  </si>
  <si>
    <t>拆除现有C级危房，新建地上4层，局部5层，局部地下1层的综合教学楼，总建筑面积22765.04平方米</t>
  </si>
  <si>
    <t>2018
-
2020</t>
  </si>
  <si>
    <t>正在进行学楼基础施工</t>
  </si>
  <si>
    <t>主体完工</t>
  </si>
  <si>
    <t>教育局</t>
  </si>
  <si>
    <t>市南市区小学建设项目</t>
  </si>
  <si>
    <t>新建校舍12876平方米，主要包括：普通教室和心理咨询室、办公室、图书阅览室、计算机教室以及室外配套工程，运动场、地面硬化、绿化等</t>
  </si>
  <si>
    <t>已完成部分建设内容</t>
  </si>
  <si>
    <t>市师范附属学校综合教学楼建设项目</t>
  </si>
  <si>
    <t>新建校舍建筑面积7124平方米综合教学楼</t>
  </si>
  <si>
    <t>嘉峪关市救助管理站和流浪未成年人救助保护中心及附属配套工程</t>
  </si>
  <si>
    <t>建筑面积2496平方米，建设受助人员宿舍、受助人员餐厅、观察室、隔离室、治疗室、办公室、活动室、阅览室及院内绿化、硬化、围墙等</t>
  </si>
  <si>
    <t>主体工程施工</t>
  </si>
  <si>
    <t>民政局</t>
  </si>
  <si>
    <t>5、棚户区改造及房地产开发项目（10项）</t>
  </si>
  <si>
    <t>嘉峪关市2018年度棚户区改造小区内配套基础设施建设项目</t>
  </si>
  <si>
    <t>对建安、祁连、永乐、政和、爱民、长城、惠民、利民、五一、雍和、友谊、玉泉等片区棚户区进行改建、扩建及翻建</t>
  </si>
  <si>
    <t>已完成部分改造</t>
  </si>
  <si>
    <t>中鹏嘉年华</t>
  </si>
  <si>
    <t>总建筑面积47.29万平方米</t>
  </si>
  <si>
    <t>完成1-2期工程，三期项目主体已全面开工</t>
  </si>
  <si>
    <t>完成三期装饰工程，幼儿园主体及装饰完成，环境部分完成50%</t>
  </si>
  <si>
    <t>嘉峪关宝泽房地产开发有限责任公司</t>
  </si>
  <si>
    <t>远东华府</t>
  </si>
  <si>
    <t>新建商品住宅楼32栋，总建筑面积201500平方米，配套建设地下车库、商铺及酒店等设施</t>
  </si>
  <si>
    <t>一期、二期已全部完工，三期施工建设中接近封顶</t>
  </si>
  <si>
    <t>建设酒店、地下车库</t>
  </si>
  <si>
    <t>远东房地产开发有限公司</t>
  </si>
  <si>
    <t>文旅别院</t>
  </si>
  <si>
    <t>总建筑面积262000平方米，建设住宅、商业市场、地下停车场，健身及设备用房等附属设施</t>
  </si>
  <si>
    <t xml:space="preserve">2018
-
2020 </t>
  </si>
  <si>
    <t>项目初设、环评、地勘等报告陆续通过审核，代建服务招投标工作结束，施工图设计审查正在进行，施工许可手续正在办理</t>
  </si>
  <si>
    <t>完成地库以及18栋高层主体工程建设</t>
  </si>
  <si>
    <t>嘉峪关锦华置业房地产有限公司</t>
  </si>
  <si>
    <t>文旅集团</t>
  </si>
  <si>
    <t>金色海岸住宅一期工程</t>
  </si>
  <si>
    <t>金色海岸住宅、商业一期工程约6万平方米</t>
  </si>
  <si>
    <t>正在办理施工许可证</t>
  </si>
  <si>
    <t>住宅、商业及配套</t>
  </si>
  <si>
    <t>嘉峪关凯运房地产开发有限公司</t>
  </si>
  <si>
    <t>润泽公馆</t>
  </si>
  <si>
    <t>新建润泽公馆商品住宅及商业综合楼48栋，总建筑面积199703平方米，分六期实施</t>
  </si>
  <si>
    <t>二四期地下车库A段已完工，三期主体已完工；四期、五期B区规划手续已完成</t>
  </si>
  <si>
    <t>二四期地下车库BC段土建、结构、水电暖；三期装饰装修、外线；四期、五期B区主体完工，配套设施完善，完成客户交工</t>
  </si>
  <si>
    <t>嘉峪关润业房地产开发有限责任公司</t>
  </si>
  <si>
    <t>南湖鑫港住宅小区</t>
  </si>
  <si>
    <t>南湖鑫港住宅楼16栋，总建筑面积72900平方米</t>
  </si>
  <si>
    <t>一至四期工程16栋住宅楼3标段商铺已全部主体封顶，目前窗户及室内安</t>
  </si>
  <si>
    <t>小区景观绿化、硬化</t>
  </si>
  <si>
    <t>嘉峪关宏大房地产开发有限公司</t>
  </si>
  <si>
    <t>爱嘉庭院二期项目</t>
  </si>
  <si>
    <t>建设规模6.16万平，住宅352户</t>
  </si>
  <si>
    <t>主体施工至11层</t>
  </si>
  <si>
    <t>住宅楼、公建、地下车库施工，小区绿化等</t>
  </si>
  <si>
    <t>嘉峪关鑫源房地产有限公司</t>
  </si>
  <si>
    <t>锦尚世家住宅小区三期</t>
  </si>
  <si>
    <t>三期工程建设9栋住宅，1栋幼儿园，1座地下车库，总建筑面积52703.28㎡</t>
  </si>
  <si>
    <t>三期图纸审核已完成</t>
  </si>
  <si>
    <t>完成三期的土建工程</t>
  </si>
  <si>
    <t>嘉峪关市新天房地产开发有限公司</t>
  </si>
  <si>
    <t>建林街商业用房</t>
  </si>
  <si>
    <t>修建1#、2#商业用房，局部两层、部分6层</t>
  </si>
  <si>
    <t>已完成1#、2#楼设计</t>
  </si>
  <si>
    <t>完成1#2#楼装饰装修工程</t>
  </si>
  <si>
    <t>6、商贸设施提升工程（2项）</t>
  </si>
  <si>
    <t>国泰大酒店有限公司嘉丰源大厦</t>
  </si>
  <si>
    <t>总建筑面积69600平方米，建设酒店、公寓式综合楼及附属设施</t>
  </si>
  <si>
    <t>正在进行室外装修</t>
  </si>
  <si>
    <t>完成室内外装修，并投入使用</t>
  </si>
  <si>
    <t>嘉峪关国泰大酒店有限公司</t>
  </si>
  <si>
    <t>商务局</t>
  </si>
  <si>
    <t>紫轩国际</t>
  </si>
  <si>
    <t>总建筑面积50000平方米，建设紫轩国际生态景观型商业综合体</t>
  </si>
  <si>
    <t>2017
-
2020</t>
  </si>
  <si>
    <t>正在进行土建施工</t>
  </si>
  <si>
    <t>完成年度计划内容</t>
  </si>
  <si>
    <t>酒钢集团中天置业</t>
  </si>
  <si>
    <t>（二）绿色生态产业发展项目（31项）</t>
  </si>
  <si>
    <t>1、生态安全屏障建设工程（5项）</t>
  </si>
  <si>
    <t>甘肃嘉峪关草湖国家湿地公园</t>
  </si>
  <si>
    <t>实施湿地保育区和恢复重建区生态建设、湿地公园服务区建设、湿地科普宣教、科研监测基础设施建设及仪器设备配套、戈壁特色生态旅游区建设</t>
  </si>
  <si>
    <t>2014
-
2020</t>
  </si>
  <si>
    <t>完成部分建设内容</t>
  </si>
  <si>
    <t>嘉峪关市草湖国家湿地保护办公室</t>
  </si>
  <si>
    <t>农业农村局
林业草原局</t>
  </si>
  <si>
    <t>嘉峪关市嘉北污水处理厂及配套管网建设工程</t>
  </si>
  <si>
    <t>新建3.5万立/日污水处理厂及配套管网设施</t>
  </si>
  <si>
    <t>开始土建施工，完成设备招标。污水管网工程正在开展前期工作</t>
  </si>
  <si>
    <t>完成砌体工程，完成设备安装调试等</t>
  </si>
  <si>
    <t>甘肃润源环境资源科技有限公司</t>
  </si>
  <si>
    <t>工业园区管委会</t>
  </si>
  <si>
    <t>民丰化工老渣场含铬污染场地修复项目</t>
  </si>
  <si>
    <t>实施建筑废物拆除、破碎、分类、棚库修缮、地块开挖，设备进场检修，重度污染土壤湿法解毒，污染卵砾石淋洗（包含污水处理），中轻度渣土化学还原及地块清理、平整、地块监测、工程验收、清理退场。土壤修复区域面积53926m2，修复深度0-4m。治理修复土方量约20.4万立方米</t>
  </si>
  <si>
    <t>项目已开工并完成部分建设内容</t>
  </si>
  <si>
    <t>甘肃民丰化工有限责任公司</t>
  </si>
  <si>
    <t>生态环境局</t>
  </si>
  <si>
    <t>建筑垃圾回收再利用项目</t>
  </si>
  <si>
    <t>已完成场地“三通一平”前期基础设施建设、厂区四周架设防风抑尘围墙</t>
  </si>
  <si>
    <t>嘉峪关市炬润建材有限公司</t>
  </si>
  <si>
    <t>城市管理执法局</t>
  </si>
  <si>
    <t>嘉峪关市餐厨垃圾处理场项目</t>
  </si>
  <si>
    <t>建设餐厨垃圾处理场1座，包括预处理车间、厌氧净化区、沼气净化区、污水污泥处理区、锅炉房、消防水池、燃烧火炬、传达室等</t>
  </si>
  <si>
    <t>项目已完成可研、初设批复，正在进行施工图设计</t>
  </si>
  <si>
    <t>环卫局</t>
  </si>
  <si>
    <t>2、先进制造业产业升级工程（8项）</t>
  </si>
  <si>
    <t>年产25万吨高精度交通用铝板项目</t>
  </si>
  <si>
    <t>购置安装熔铸工艺设备、板带工艺设备、主要技术工艺为通过冶炼→锯切→铣面→热轧→冷轧等工艺流程生产高精度交通用铝板。需求原料为重熔用铝锭；项目建成后，可形成中厚板9.5万t/年，薄板3.5万t/年，冷轧卷12万t/年的生产规模</t>
  </si>
  <si>
    <t>项已开工建设，已办理完成规划条件通知书，土地出让手续暂未办理，现全部停工</t>
  </si>
  <si>
    <t>甘肃益工新材料科技有限公司</t>
  </si>
  <si>
    <t>工信局</t>
  </si>
  <si>
    <t>天成彩铝铝材精深加工箔材项目</t>
  </si>
  <si>
    <t>建设冷轧车间、铝箔车间、亲水箔车间，年产精深铝加工箔材34.7万吨，其中铝箔13.5万吨，亲水箔6万吨，铝箔坯料15.2万吨</t>
  </si>
  <si>
    <t>正在进行冷轧车间施工</t>
  </si>
  <si>
    <t>完成2台冷轧机安装</t>
  </si>
  <si>
    <t>甘肃酒钢天成彩铝有限公司</t>
  </si>
  <si>
    <t>天成彩铝公司绿色短流程铸轧铝深加工项目</t>
  </si>
  <si>
    <t>建设40万吨铸轧铝生产线，建设热轧车间、冷轧车间、彩板车间等</t>
  </si>
  <si>
    <t>2016     -   2020</t>
  </si>
  <si>
    <t>正在实施，项目已收尾</t>
  </si>
  <si>
    <t>完成2台彩涂机组安装</t>
  </si>
  <si>
    <t>甘肃酒钢天成彩铝有限责任公司</t>
  </si>
  <si>
    <t>一特多功能专用汽车制造项目</t>
  </si>
  <si>
    <t>一期工程总投资8亿元，占地面积约400亩，主要建设生产厂房和总装车间、涂装车间、焊装车间、冲压车间及相应配套设施，形成年产3万辆多功能整车生产能力。二期工程估算总投资12亿元，逐步扩大生产线规模，力争达到10万辆生产能力</t>
  </si>
  <si>
    <t>2017 
- 2020</t>
  </si>
  <si>
    <t>建设综合办公楼及厂区绿化工程</t>
  </si>
  <si>
    <t>嘉峪关一特汽车制造公司</t>
  </si>
  <si>
    <t>装配式建筑智能制造产业基地</t>
  </si>
  <si>
    <t>新建办公研发楼、孵化基地、建筑大数据信息中心、装配式培训教育基地、商务中心、宿舍餐饮楼、装配式研发中试车间、PC装配式生产厂房、模具加工厂房、装配式门窗厂厂房、钢结构装配式生产厂房、硅酸钙板生产厂房、装配式装饰保温一体板生产车间、装配式轻质内隔墙板生产车间、混凝土生产车间及原料仓储库房、成品堆场、锅炉房及管道、公厕、配套道路、绿化、给排水、消防通风、电气等工程</t>
  </si>
  <si>
    <t>厂房基本建成，保温一体板等生产线为试运行阶段，目前正在进行设备调试、维护</t>
  </si>
  <si>
    <t>甘肃筑友建筑科技有限公司</t>
  </si>
  <si>
    <t>年产60万吨石英砂生产线建设一期、二期项目</t>
  </si>
  <si>
    <t>项目分两期建设，利用已有建筑面积7224㎡，新建循环沉淀池，购进双螺旋洗矿机、低压脉冲长袋收尘器、对辊破碎机、耐高温库顶尘器等设备，建设玻璃原料生产线2条</t>
  </si>
  <si>
    <t>2017
-  2019</t>
  </si>
  <si>
    <t>项目分期建设，一期工程已建成，二期工程因资金短缺暂缓建设</t>
  </si>
  <si>
    <t>嘉峪关翔程生态科技开发有限公司</t>
  </si>
  <si>
    <t>酒钢铁矿石冶金煤基还原回转窑中试线建设项目</t>
  </si>
  <si>
    <t>新建7万吨/年高炉瓦斯灰回转窑中试生产线，包括原料制备系统、圆筒制粒系统、回转窑焙烧系统等</t>
  </si>
  <si>
    <t>2019
-
2020</t>
  </si>
  <si>
    <t>完成前期工作，完成设备招标</t>
  </si>
  <si>
    <t>项目土建施工，完成回转窑、收锌系统等设备到货、安装；项目试运行等</t>
  </si>
  <si>
    <t>宏兴股份公司</t>
  </si>
  <si>
    <t>90万平板材生产项目</t>
  </si>
  <si>
    <t>项目利用现有4200平方米生产车间，购进相关设备，建设生态板材生产线2条。项目建成后可年产90万平木工生产板</t>
  </si>
  <si>
    <t>已开工建设</t>
  </si>
  <si>
    <t>嘉峪关嘉铄金属制品有限公司</t>
  </si>
  <si>
    <t>3、节能环保产业培育工程（4项）</t>
  </si>
  <si>
    <t>7#高炉优化升级项目</t>
  </si>
  <si>
    <t>原址拆除重建一座节高炉。原铁水年产能161万吨规模保持不变，焦比≤400kg/t铁</t>
  </si>
  <si>
    <t>土建施工阶段</t>
  </si>
  <si>
    <t>原址拆除重建一座节能、环保、智能高炉配套建设上料系统、除尘系统等公辅设施</t>
  </si>
  <si>
    <t>东兴铝业公司45万吨生产线电解槽优化改造项目二期工程</t>
  </si>
  <si>
    <t>对144台电解槽优化改造上部结构，采用电解槽专用钢板整体更换256台电解槽槽壳</t>
  </si>
  <si>
    <t>2019
-
2021</t>
  </si>
  <si>
    <t>对30台电解槽优化改造上部结构，采用电解槽专用钢板整体更换50台电解槽槽壳</t>
  </si>
  <si>
    <t>东兴铝业公司</t>
  </si>
  <si>
    <t>焦化厂酚氰废水达标处理回用项目</t>
  </si>
  <si>
    <t>新建原料预处理、硫磺仓库、焚硫工序、炉气净化工序、干吸工序、转化工序、尾气处理工序、浓硫酸成品罐区；配套建设公辅装置</t>
  </si>
  <si>
    <t>开始土建施工，完成设备招标</t>
  </si>
  <si>
    <t>完成废水项目土建施工、鼓风机、膜关键设备到货；完成废水项目外围管道土建施工和管道安装等</t>
  </si>
  <si>
    <t>环保型高科技建材项目</t>
  </si>
  <si>
    <t>新建贝赛尔B4系列生产线及中联重科HZS180型混凝土搅拌站，可生产混凝土铺地砖及再生混凝土。建成后可形成年产42万平方米混凝土铺地砖；年产再生混凝土15万立方米规模</t>
  </si>
  <si>
    <t>8月中旬已开工，厂房正在进行土建工程，正在采购设备</t>
  </si>
  <si>
    <t>4、数据信息产业培育工程（4项）</t>
  </si>
  <si>
    <t>雪亮工程_x000D_</t>
  </si>
  <si>
    <t>建设全市重点公共区域、重点行业、重点领域和治安保卫重点单位的公共安全视频监控系统，整合各类视频图像资源，实现视频图像信息在城乡社会治理、智能交通、服务民生、生态建设与保护等领域的应用</t>
  </si>
  <si>
    <t>已立项，进入精细化招标筹备阶段，已到位2800万元</t>
  </si>
  <si>
    <t>完成项目施工招标并开工建设</t>
  </si>
  <si>
    <t>政法委</t>
  </si>
  <si>
    <t>政法委
工信局</t>
  </si>
  <si>
    <t>智慧城市子项目</t>
  </si>
  <si>
    <t>嘉峪关市中医医院信息智能管理系统</t>
  </si>
  <si>
    <t>购置安装信息智能管理系统软（硬）件，并进行机房装修</t>
  </si>
  <si>
    <t>正在进行招投标</t>
  </si>
  <si>
    <t>嘉峪关市中医医院</t>
  </si>
  <si>
    <t>卫生健康委
工信局</t>
  </si>
  <si>
    <t>信息技侦系统建设项目</t>
  </si>
  <si>
    <t>信息技侦软硬件建设</t>
  </si>
  <si>
    <t>正在实施</t>
  </si>
  <si>
    <t>公安局
工信局</t>
  </si>
  <si>
    <t>公安局情报作战合成指挥中心</t>
  </si>
  <si>
    <t>情报合成作战中心软硬件建设及部分装饰装修工程</t>
  </si>
  <si>
    <t>2017年10月已批复立项，2018年7月完成招投标。目前装饰装修工程已结束，设备软硬件安装完成50%</t>
  </si>
  <si>
    <t>5、文化旅游产业提质工程（8项）</t>
  </si>
  <si>
    <t>嘉峪关丝绸之路文化博览园项目</t>
  </si>
  <si>
    <t>规划面积1000亩，建设内容为员工食堂、场外集散区、停车场以及丝路文化、长城文化、边塞古城文化、民俗文化等10个主题项目和200多个互动项目</t>
  </si>
  <si>
    <t>2016
-
2019</t>
  </si>
  <si>
    <t>计划完成剩余约10%-12%的装饰工程，约8%-10%的园林园建工程，约10%的消防管网工程的建设，整体工程完成收尾工作</t>
  </si>
  <si>
    <t>丝绸之路文化科技有限公司</t>
  </si>
  <si>
    <t>嘉峪关峪泉古街建设项目（一期）</t>
  </si>
  <si>
    <t>总建筑面积51943.9平方米，主要包括河西文化区、通关集市区、原综合办公楼改造、温泉别墅区的景观、绿化；八卦餐厅以西室外管网、水系、景观绿化工程等；一期用地面积182363.1平方米</t>
  </si>
  <si>
    <t>嘉峪关白鹿仓文化旅游发展有限责任公司</t>
  </si>
  <si>
    <t>关城文旅特色小镇</t>
  </si>
  <si>
    <t>依托关城规划建设嘉峪关峪泉关城文旅特色小镇，规划面积5平方公里，打造集文化体验、旅游度假、国际文化交流、文旅产业创新、休闲娱乐、旅游集散服务于一体的特色文化旅游小镇。项目按照先易后难滚动开发原则，文化旅游项目、配套服务项目、其他产业项目按照成熟一个，启动一个的方式推进</t>
  </si>
  <si>
    <t>2016
-
2020</t>
  </si>
  <si>
    <t>已完成嘉峪关丝绸之路文化博览园项目、世界文化遗产公园（花卉博览园）、旅游连接公路、嘉峪关峪泉古街建设项目（一期）等项目年度建设内容</t>
  </si>
  <si>
    <t>完成峪泉古镇、文化旅游产业创意园及峪泉镇周边基础设施提升改造工程</t>
  </si>
  <si>
    <t>招商引资</t>
  </si>
  <si>
    <t>雄关区</t>
  </si>
  <si>
    <t>嘉峪关世界文化遗产保护与展示工程-花博园项目</t>
  </si>
  <si>
    <t>项目占地40万平方米，整体景观分为历史文化区、花卉博览区、滨水花田区和民俗体验区。主要建设内容为完成场地平整、土方拉运、种植土回填、花卉及苗木种植、绿化供水管线敷设、喷灌喷头及阀门安装、游步道铺设等</t>
  </si>
  <si>
    <t>嘉峪关旅游景区管理开发有限公司</t>
  </si>
  <si>
    <t>大景区管委会</t>
  </si>
  <si>
    <t>嘉峪关世界文化遗产保护与展示工程-园区内架空线路入地改造项目</t>
  </si>
  <si>
    <t>将东至丝博园下穿道路、西至关城南路、南至兰新西路、北至双拥路区域内的12条10kV及35kV架空电力线路改造为埋地敷设，同时将双拥路以南、关城南路以东的110kV新冰线、新玉线、新镜线改为同杆架空敷设；并将穿越本规划区域的1根国防通讯光缆迁出规划区域。新建电缆沟3000米，敷设排管38500米，110kV同塔九回路架空线路1100米</t>
  </si>
  <si>
    <t>嘉峪关世界文化遗产保护与展示工程-绿化景观及铺装工程</t>
  </si>
  <si>
    <t>项目占地10.33万平方米，分为四个建设区域：A区护国寺西侧（25894.7平方米）、B区景观湖南侧（31706.5平方米）、C区兰新西路北侧（23292.4平方米）、D区花博园三标南侧（22431.7平方米），重要建设内容为完成场地平整、微地形整理、种植熟土拉运回填、灌溉管网敷设及苗木种植、养护、景观照明</t>
  </si>
  <si>
    <t>世界文化遗产监测系统工程二期</t>
  </si>
  <si>
    <t>嘉峪关监测预警管理平台功能扩展及提升，三个外围监测站建设，监测课题研究及人员培训</t>
  </si>
  <si>
    <t>规划方案已完成修改完善并上报市文物局，其中四项监测课题研究及人员培训工作已经入实施阶段</t>
  </si>
  <si>
    <t>完成监测中心精装修工程，监测预警管理平台功能扩展及提升，三个外围监测站建设及建成课题研究、人员培训等年度工作任务</t>
  </si>
  <si>
    <t>丝路（长城）文化研究院</t>
  </si>
  <si>
    <t>文物保护维修及文物保护单位基础设施建设</t>
  </si>
  <si>
    <t>实施长城石关峡口墩、大红泉堡和双井子堡抢救性保护，长城保护范围内环境整治等文物保护维修工程；实施文物保护单位基础设施增设和喷涂、魏晋墓区旅游公厕改造和煤改电变压锅炉更换等项目</t>
  </si>
  <si>
    <t>6、通道物流项目（2项）</t>
  </si>
  <si>
    <t>金翼城乡电商快递物流集散中心</t>
  </si>
  <si>
    <t>规划总占地面积90亩，一期建设综合性仓储分拣中心2座；二期建设电商综合办公楼、城乡电商快递分拣仓储中心、农业电商商品仓储中心及配套设施</t>
  </si>
  <si>
    <t>一期已建成，二期办理前期手续</t>
  </si>
  <si>
    <t>嘉峪关市金翼城乡电商快递物流集散中心有限责任公司</t>
  </si>
  <si>
    <t>西部天地物流配送中心项目</t>
  </si>
  <si>
    <t>总占地面积31800平方米，建设办公楼6000平方米；物流配送中心库房8座，20800平方米；停车场5000平方米；配套冷链冷藏设备、配送车辆、场地绿化等相关附属设施</t>
  </si>
  <si>
    <t>完成年度建设内容</t>
  </si>
  <si>
    <t>西部天地商贸有限责任公司</t>
  </si>
  <si>
    <t>二、新建（103项）</t>
  </si>
  <si>
    <t>（一）基础设施及民生保障工程（46项）</t>
  </si>
  <si>
    <t>1、交通基础设施（4项）</t>
  </si>
  <si>
    <t>S06酒（泉）嘉（峪关）绕城高速公路工程</t>
  </si>
  <si>
    <t>新建</t>
  </si>
  <si>
    <t>项目路线全长约59.76公里，其中酒泉市约11.21公里，嘉峪关市约48.55公里</t>
  </si>
  <si>
    <t>2019
-
2022</t>
  </si>
  <si>
    <t>项目规划选址、用地预审、行业审查、稳评等前期手续已办理完成，项目可行性研究报告已报省发改委待批</t>
  </si>
  <si>
    <t>按照PPP模式组织项目建设，完成部分建设内容</t>
  </si>
  <si>
    <t>嘉峪关境内投资250000</t>
  </si>
  <si>
    <t>嘉峪关机场改扩建项目</t>
  </si>
  <si>
    <t>改扩建</t>
  </si>
  <si>
    <t>①将现A联络道及B类机位站坪拆除，跑道、B联络道、C联络道进行加铺改造。②新建1座800平方米的灯光变电站，新建助航灯光监控系统；新增高杆灯、配电亭、标记牌等设施。③将现航站楼改造作为国际航站楼使用，在现航站楼东南侧新建1.8万平方米的航站楼。④配套建设导航工程、气象工程、航站楼工程、货运区工程、消防救援工程、生产辅助及行政后勤设施工程、供油工程、供电工程、供水工程等</t>
  </si>
  <si>
    <t>开展前期工作</t>
  </si>
  <si>
    <t>甘肃民航机场集团</t>
  </si>
  <si>
    <t xml:space="preserve">
发改委
甘肃民航机场集团</t>
  </si>
  <si>
    <t>嘉峪关68217部队至68208部队训练场道路建设工程（祁丰区嘉峪关段）</t>
  </si>
  <si>
    <t>该项目起点位于68217部队南门，终点止于祁丰区训练场。公路总长33公里</t>
  </si>
  <si>
    <t>已办理完成可研审批等前期手续</t>
  </si>
  <si>
    <t>交战办</t>
  </si>
  <si>
    <t>2019年撤并建制村项目</t>
  </si>
  <si>
    <t>改建</t>
  </si>
  <si>
    <t>在峪泉镇、文殊镇、新城镇实施2019年农村公路撤并建制村项目，总里程约50公里</t>
  </si>
  <si>
    <t>2、市政基础设施（10项）</t>
  </si>
  <si>
    <t>讨赖河人行便桥新建工程</t>
  </si>
  <si>
    <t>在讨赖河新建8米宽人行便桥一座，同时配套建设其它附属设施</t>
  </si>
  <si>
    <t>完成可研等前期工作</t>
  </si>
  <si>
    <t>宏达路道路提升改造工程</t>
  </si>
  <si>
    <t>改造</t>
  </si>
  <si>
    <t>新建北起京源路，南至宏达公司门口700米混凝土道路，双侧安装太阳能LED路灯40套，对该段尚未绿化的200米道路两侧新建绿化带，种植沙柳135株；对北起宏达公司门口，南至双拥路2000米混凝土道路破损路面进行维修，安装太阳能LED路灯114套，道路两侧新建绿化带，种植沙柳135株</t>
  </si>
  <si>
    <t>嘉峪关市地下管网建设工程（六期）</t>
  </si>
  <si>
    <t>新建及改造</t>
  </si>
  <si>
    <t>新建及改造供水管网4.55km；新建及改造污水收集管网16km；新建及改造供热管网2*12km，新增60万㎡*2供热能力机组2套</t>
  </si>
  <si>
    <t>酒钢小区基础设施维修改造项目</t>
  </si>
  <si>
    <t>对原酒钢公司所属益民、利民、胜利、新华、建设、五一、大众等47个居民小区进行“三供一业”维修改造</t>
  </si>
  <si>
    <t>嘉恒公司</t>
  </si>
  <si>
    <t>国资委</t>
  </si>
  <si>
    <t>兰州铁路局嘉峪关市职工家属区给排水、供热、供气改造项目</t>
  </si>
  <si>
    <t>对兰州铁路局嘉峪关市职工家属区现有17个生活小区，9805户进行管网改造</t>
  </si>
  <si>
    <t>未开展</t>
  </si>
  <si>
    <t>嘉峪关供电段职工家属区“三供一业”供电分离移交改造项目</t>
  </si>
  <si>
    <t>嘉峪关供电段移交居民户10169户，大用户及个体392户，拆除10kv架空线路4950米；拆除0.4kv架空线路9940米；拆除砼杆270基；拆除台变7台</t>
  </si>
  <si>
    <t>项目储备中</t>
  </si>
  <si>
    <t>嘉峪关供电公司职工家属区给排水、供热、供气改造项目</t>
  </si>
  <si>
    <t>对嘉峪关供电公司职工家属区现有3个生活小区，共计648户，进行管网改造</t>
  </si>
  <si>
    <t>均已开展可行性研究报告、设计、勘察、环评、水保、规划等前期招投标工作</t>
  </si>
  <si>
    <t>完成改造</t>
  </si>
  <si>
    <t>大唐八O三发电厂职工家属区给排水、供热、供气改造项目</t>
  </si>
  <si>
    <r>
      <t>对大唐八O三发电厂职工家属区现有</t>
    </r>
    <r>
      <rPr>
        <sz val="8"/>
        <color indexed="8"/>
        <rFont val="宋体"/>
        <charset val="134"/>
      </rPr>
      <t>1个</t>
    </r>
    <r>
      <rPr>
        <sz val="8"/>
        <rFont val="宋体"/>
        <charset val="134"/>
      </rPr>
      <t>生活小区，共计880户，进行管网改造</t>
    </r>
  </si>
  <si>
    <t>大唐八零三发电厂（嘉峪关）阳光小区“三供一业”供电设施改造项目10KV配电工程</t>
  </si>
  <si>
    <t>改造更换原有住宅用电用源“T”接点（朝阳支线3#分接箱）电缆分接箱，更换为二进四出环网柜。改造共有居民880户</t>
  </si>
  <si>
    <t>40MWH电源侧大规模储能示范项目</t>
  </si>
  <si>
    <t>电源侧储能电站1个，接入点和储能容量（PCS/电池）为：嘉峪关市太科光伏电站（航天机电100MW），10MW/40MWH</t>
  </si>
  <si>
    <t>完成物资准备、项目招投标及施工合同签订</t>
  </si>
  <si>
    <t>中能智慧能源科技（上海）有限公司</t>
  </si>
  <si>
    <t>3、公共服务能力提升（12项）</t>
  </si>
  <si>
    <t>“一馆两中心”项目</t>
  </si>
  <si>
    <t>规划总建筑面积5.7万平方米，其中，档案馆7000平方米，全民健身中心20000平方米，后勤保障中心30000平方米</t>
  </si>
  <si>
    <t>正在进行PPP咨询服务、可研编制的招投标工作</t>
  </si>
  <si>
    <t>市委办
（档案馆）
教育局
体育局</t>
  </si>
  <si>
    <t>市委办（档案馆）
教育局
体育局</t>
  </si>
  <si>
    <t>2019年机关综合楼及会议中心维修改造项目</t>
  </si>
  <si>
    <t>综合楼及会议中心、后门平房外立面节能改造、大院北门维修改造</t>
  </si>
  <si>
    <t>前期准备工作</t>
  </si>
  <si>
    <t>机关事务管理局</t>
  </si>
  <si>
    <t>嘉峪关市市场监督管理局实验室二期用房项目</t>
  </si>
  <si>
    <t>在二期预留用地923平方米上建设一层实验楼，主要建设检验室、固废储存室、车库等962平方米</t>
  </si>
  <si>
    <t>初步设计阶段</t>
  </si>
  <si>
    <t>农村人居环境整治-农村社区服务中心建设项目</t>
  </si>
  <si>
    <t>计划新建农村社区服务中心9座，每座500-600平方米，并配套办公设备</t>
  </si>
  <si>
    <t>冯家沟社区服务中心完成规划手续办理</t>
  </si>
  <si>
    <t>财政局</t>
  </si>
  <si>
    <t>胜利路派出所迁建项目</t>
  </si>
  <si>
    <t>派出所建筑面积3000平方米。同时配套建设室外工程、执法办案区和五小工程</t>
  </si>
  <si>
    <t>建设用地及规划已办理完毕</t>
  </si>
  <si>
    <t>2019年公共卫生间建设项目</t>
  </si>
  <si>
    <t>新建、改建8座公共卫生间（购置成品公厕5座，土建或装配公厕2座，改造公厕1座）配套建设给排水、供电、供暖等附属设施</t>
  </si>
  <si>
    <t>项目正在规划</t>
  </si>
  <si>
    <t xml:space="preserve"> </t>
  </si>
  <si>
    <t>新城镇派出所新建项目</t>
  </si>
  <si>
    <t>派出所建筑面积1000平方米。同时配套建设室外工程、执法办案区和五小工程</t>
  </si>
  <si>
    <t>完成主体工程</t>
  </si>
  <si>
    <t>文殊镇派出所新建项目</t>
  </si>
  <si>
    <t>警务技能训练基地和射击训练场室外工程</t>
  </si>
  <si>
    <t>在预留土地建设给排水、采暖、供电、道路、围墙，绿化、平整场地</t>
  </si>
  <si>
    <t>建设用地已落实</t>
  </si>
  <si>
    <t>警犬训练基地建设项目一期工程</t>
  </si>
  <si>
    <t>建设警犬犬舍400平方米，警犬训练场5000平方米，配套供排水、供电等附属设施</t>
  </si>
  <si>
    <t>正在进行施工图审查</t>
  </si>
  <si>
    <t>农村人居环境整治-农村公交运行维护项目</t>
  </si>
  <si>
    <t>进一步完善三镇农村公交运行维护机制，利用市运管局原有农村站点进行改造，同时完善、改善已有农村公交站场，建设河口西路调度站，配套水、暖等基础设施</t>
  </si>
  <si>
    <t>公交公司</t>
  </si>
  <si>
    <t>农村人居环境整治工程</t>
  </si>
  <si>
    <t>对未进行改造的农村居民庭院和生产道路进行改造</t>
  </si>
  <si>
    <t>镜铁区
雄关区
长城区</t>
  </si>
  <si>
    <t>农业农村局</t>
  </si>
  <si>
    <t>“最后一公里，生命三分钟”工程</t>
  </si>
  <si>
    <t>购置</t>
  </si>
  <si>
    <t>购置救护车10辆，其中8辆为长轴普通救护车，2辆为野外救援救护车</t>
  </si>
  <si>
    <t>嘉峪关市中医医院门急诊楼维修改造项目</t>
  </si>
  <si>
    <t>对市中医医院现有门急诊楼进行维修改造</t>
  </si>
  <si>
    <t>中医医院</t>
  </si>
  <si>
    <t>市第一中学食堂及宿舍楼建设项目</t>
  </si>
  <si>
    <t>总建筑面积6273平方米，其中6食堂面积2137平方米，新建学生宿舍面积4136平方米</t>
  </si>
  <si>
    <t>已到位200万元，现正在办理规划现相关手续，年内完成前期手续，具备招投标条件</t>
  </si>
  <si>
    <t>完工</t>
  </si>
  <si>
    <t>嘉峪关市残疾人康复中心项目</t>
  </si>
  <si>
    <t>占地面积3114平方米，规划总建筑面积5889.4平方米。建设综合康复、儿童脑瘫、孤独症、听力语言、儿童智力康复辅具供应服务等功能用房及相关服务设施</t>
  </si>
  <si>
    <t>完成用地预审、可研报告编制，正在进行规划、环评、地勘、稳评的编制工作，正在准备进行初步设计、施工图设计</t>
  </si>
  <si>
    <t>完成主体施工</t>
  </si>
  <si>
    <t>残联</t>
  </si>
  <si>
    <t>峪泉镇卫生院还建项目</t>
  </si>
  <si>
    <t>拆除原卫生院2320平方米，还建峪泉镇卫生院门诊住院综合楼一栋，总建筑面积2500平方米</t>
  </si>
  <si>
    <t>正在办理规划选址手续</t>
  </si>
  <si>
    <t>基本建成</t>
  </si>
  <si>
    <t>峪泉镇卫生院</t>
  </si>
  <si>
    <t>体育场维修改造工程</t>
  </si>
  <si>
    <t>对体育场13000平方米的消防设施进行维修改造加固，35000平方米的墙体进行粉刷</t>
  </si>
  <si>
    <t>已争取到省级补助资金300万元。正开展申请市级资金配套和项目前期工作</t>
  </si>
  <si>
    <t>体育局</t>
  </si>
  <si>
    <t>嘉峪关市未成年人保护中心</t>
  </si>
  <si>
    <t>内设有办公、儿童宿舍、心理辅导、阅览、学习、餐厅、浴室等功能室。建筑面积1500平方米</t>
  </si>
  <si>
    <t>正在进行招投标，预计年底前完成施工准备工作</t>
  </si>
  <si>
    <t>5、棚户区改造及房地产开发项目（9项）</t>
  </si>
  <si>
    <t>2019年棚户区改造（一期）项目</t>
  </si>
  <si>
    <t>征迁改造建设、建化、天石、文化、嘉和家园危房及零星平房680套</t>
  </si>
  <si>
    <t>完成可行性研究报告批复</t>
  </si>
  <si>
    <t>2019年棚户区改造（二期）项目</t>
  </si>
  <si>
    <t>对康乐、人民、胜利、志强、昌明、育才、兰新、迎宾等8个老旧街区10039套住宅进行城市危房改造</t>
  </si>
  <si>
    <t>楼本体结构加固改造及小区配套基础设施改造</t>
  </si>
  <si>
    <t>嘉峪关市2018-2020年棚户区改造（二期）项目-同乐小区改造工程</t>
  </si>
  <si>
    <t>房屋本体改造改造总户数1240户，建筑面积902436平方米</t>
  </si>
  <si>
    <t>完成楼本体改造</t>
  </si>
  <si>
    <t>建设北街区棚户区改造项目</t>
  </si>
  <si>
    <t>5栋高层，总建筑面积10万平方米</t>
  </si>
  <si>
    <t>正在进行房屋拆除工作</t>
  </si>
  <si>
    <t>主体封顶</t>
  </si>
  <si>
    <t>城投公司</t>
  </si>
  <si>
    <t>南湖国际住宅小区</t>
  </si>
  <si>
    <t>嘉峪关市南湖国际住宅小区A区一期，建设13栋住宅楼、商业</t>
  </si>
  <si>
    <t>完成规划手续，正在办理土地等前期手续</t>
  </si>
  <si>
    <t>13栋住宅、商业主体完工</t>
  </si>
  <si>
    <t>嘉峪关万隆房地产有限公司</t>
  </si>
  <si>
    <t>英雄广场青年大厦A座</t>
  </si>
  <si>
    <t>总建筑面积20500平方米，其中地上面积19000平方米，地下面积1500平方米</t>
  </si>
  <si>
    <t>施工图设计，正在进行招投标</t>
  </si>
  <si>
    <t>中核四〇四有限公司</t>
  </si>
  <si>
    <t>天诚·尚品Class</t>
  </si>
  <si>
    <t>开发住宅楼27栋，总建筑面积15万平方米</t>
  </si>
  <si>
    <t>施工图纸审查</t>
  </si>
  <si>
    <t>嘉峪关市泰和置业有限责任公司</t>
  </si>
  <si>
    <t>金色海岸住宅二期工程</t>
  </si>
  <si>
    <t>金色海岸住宅工程二期约5万平方米</t>
  </si>
  <si>
    <t>完成规划手续</t>
  </si>
  <si>
    <t>远东蓝色多瑙河住宅小区项目</t>
  </si>
  <si>
    <t>开发建设商品住宅小区，总建筑面积10万平方米</t>
  </si>
  <si>
    <t>6、商贸设施提升工程（4项）</t>
  </si>
  <si>
    <t>喜来登大酒店项目</t>
  </si>
  <si>
    <t>建设喜来登酒店及配套设施，总建筑面积79000平方米，主要建设商业步行街、商业综合体、五星级酒店、影院、超市、地下车库等</t>
  </si>
  <si>
    <t>正在办理前期手续</t>
  </si>
  <si>
    <t xml:space="preserve">青年宾馆改扩建  </t>
  </si>
  <si>
    <t>建设集住宿、餐饮、娱乐、商务、旅游于一体的宾馆，总建筑面积20000平方米</t>
  </si>
  <si>
    <r>
      <t>2018</t>
    </r>
    <r>
      <rPr>
        <sz val="8"/>
        <rFont val="宋体"/>
        <charset val="134"/>
      </rPr>
      <t xml:space="preserve">   -   2019_x000D_</t>
    </r>
  </si>
  <si>
    <t>嘉峪市青年宾馆有限责任公司</t>
  </si>
  <si>
    <t>金茂财富广场改扩建项目</t>
  </si>
  <si>
    <t>改建综合楼一栋，总建筑面积24122平方米</t>
  </si>
  <si>
    <r>
      <t>201</t>
    </r>
    <r>
      <rPr>
        <sz val="8"/>
        <rFont val="宋体"/>
        <charset val="134"/>
      </rPr>
      <t>8
-
2019_x000D_</t>
    </r>
  </si>
  <si>
    <t>正在办理开工许可证</t>
  </si>
  <si>
    <t>甘肃长富金茂实业有限公司</t>
  </si>
  <si>
    <t>粮油质检体系项目建设</t>
  </si>
  <si>
    <t>增加粮食质量、储存品质检测设备；配置粮食中农药残留、重金属污染、真菌霉素污染等有毒有害成分和添加剂定性与定量分析设备，增加成品粮油检验监测设备；粮食监测样品前处理设备；粮食质量和污染物快速检测的仪器设备</t>
  </si>
  <si>
    <t>尚未开展</t>
  </si>
  <si>
    <t>建成投运</t>
  </si>
  <si>
    <t>粮食和物资储备局</t>
  </si>
  <si>
    <t>（二）绿色生态产业发展项目（57项）</t>
  </si>
  <si>
    <t>1、生态安全屏障建设工程（13项）</t>
  </si>
  <si>
    <t>讨赖河安远沟至嘉酒分界线段水系生态环境综合治理工程</t>
  </si>
  <si>
    <t>疏浚整治河道，修建堤坝、跌水、亲水平台等对明珠大桥至嘉酒分界河段6.7km的河道进行综合治理，把嘉峪关市城区河段建成集防洪、水利、旅游休闲等多功能为一体的园林化景区</t>
  </si>
  <si>
    <t>2019
-
2024</t>
  </si>
  <si>
    <t>正在进行项目前期勘测设计工作</t>
  </si>
  <si>
    <t>完成年度任务</t>
  </si>
  <si>
    <t>水务局</t>
  </si>
  <si>
    <t>农村人居环境整治-农村污水处理设施配套建设工程</t>
  </si>
  <si>
    <t>在我市新城镇、文殊镇和峪泉镇部分农村新建污水处理站10座，其中设计处理规模为100m3/d的5座； 50m3/d的4座；20m3/d的1座；新建DN100-DN300的污水收集管网48.8KM</t>
  </si>
  <si>
    <t>农村人居环境整治-农村饮用水提升改造工程</t>
  </si>
  <si>
    <t>对文殊镇、新城镇、峪泉镇农村居民供水、饮水管线进行提升改造</t>
  </si>
  <si>
    <t>水投公司</t>
  </si>
  <si>
    <t>水务局
水投公司</t>
  </si>
  <si>
    <t>农村人居环境整治-农村生活垃圾分类清运处理配套设施建设工程</t>
  </si>
  <si>
    <t>新建垃圾压缩站5座，阳光房3座，配套生活垃圾清运设施</t>
  </si>
  <si>
    <t>农村人居环境整治-农村公共厕所建设项目</t>
  </si>
  <si>
    <t>新建与农村产业发展、乡村旅游发展相配套的10座农村公厕</t>
  </si>
  <si>
    <t>雄关区 
长城区 
镜铁区</t>
  </si>
  <si>
    <t>农村人居环境整治-农村户用厕所改造工程</t>
  </si>
  <si>
    <t>对三镇全部农村户用厕所进行改造</t>
  </si>
  <si>
    <t>农村人居环境整治-农村改暖、改炕、改灶、改厨综合改造工程</t>
  </si>
  <si>
    <t>采用煤改电、煤改气、空气能等清洁能源改造措施，对三镇60个村民小组的党建活动室供暖设施进行改造；对三镇全部农户的住房进行改暖、改炕、改灶、改厨</t>
  </si>
  <si>
    <t xml:space="preserve">生态环境局 </t>
  </si>
  <si>
    <t>新城草湖国家湿地公园湿地河湖联通综合利用项目</t>
  </si>
  <si>
    <t>建设库容为286.6万立方米的调蓄池一座，其他建筑物为进水闸一座、输水闸一座、引水管道2600米，输水箱涵525米，管理房407平米，拆除重建新城一闸1座，新建5KM湿地生态补水渠道，新建巡护道路10公里，新建水保林带520公顷</t>
  </si>
  <si>
    <t>完成规划、土地、文物手续办理</t>
  </si>
  <si>
    <t>嘉峪关市污水处理厂处理能力升级改造工程</t>
  </si>
  <si>
    <t>新建部分：初沉池、配水井、生物反应池、深度处理车间、加药间等
改造部分：粗细格栅间及提升泵房（更换格栅、污水提升泵、扩建配电室）、旋流沉砂池（改造排砂设备）、鼓风机房（更换风机）</t>
  </si>
  <si>
    <t>已到位市财政资金1000万元</t>
  </si>
  <si>
    <t>嘉峪关市城市生活垃圾分类试点项目</t>
  </si>
  <si>
    <t>新建城市生活垃圾分类投放智能设备3座，分类收运车辆改装</t>
  </si>
  <si>
    <t>农村人居环境整治-2019年乡村绿化造林</t>
  </si>
  <si>
    <t>对三镇具备供水、开沟整地和义务植树造林条件的地块纳入2019年农村造林绿化，造林绿化面积913亩</t>
  </si>
  <si>
    <t>完成了农村造林绿化地块落实和方案编制</t>
  </si>
  <si>
    <t>农林局
镜铁区
雄关区
长城区</t>
  </si>
  <si>
    <t>林业草原局</t>
  </si>
  <si>
    <t>2019年园林绿化、基础设施新建及改造项目</t>
  </si>
  <si>
    <t>实施市区内道路绿化提升改造、城市老旧公园改造，城市外围魏晋墓道路南侧防风林带新建及改造，绿化面积12.16万平方米</t>
  </si>
  <si>
    <t>嘉北工业园区黑鹰山战备路道路两侧区域绿化(北环路至峪新公路路口处)</t>
  </si>
  <si>
    <t>道路全长3.5公里，机动车道外侧绿化带各宽15米，换填种植土深度1.2米；敷设PE140供水管道7公里；采取组团景观式绿化方式，种植樟子松、火炬树、国槐、沙枣树、紫叶矮樱、丁香、连翘、金叶榆、欧洲玫瑰、刺柏、黄刺玫等乔灌苗木，新增绿化面积10.5万平方米</t>
  </si>
  <si>
    <t>2、先进制造业产业升级工程（5项）</t>
  </si>
  <si>
    <t>东兴铝业电解槽阴极全石墨化结构优化项目</t>
  </si>
  <si>
    <t>结合使用全石墨化阴极炭块、高导电钢棒和防渗砖，大幅度降低电解槽阴极压降，达到节能降耗的目的</t>
  </si>
  <si>
    <t>已编制完成可行性研究报告</t>
  </si>
  <si>
    <t>完成120台电解槽全石墨化改造</t>
  </si>
  <si>
    <t>2×350MW热电联产机组乏汽余热回收供热改造工程</t>
  </si>
  <si>
    <t>电厂侧增设凝汽器及吸收式换热机组，从原有凝汽器开孔引出乏汽，回收乏汽热量用于供热。</t>
  </si>
  <si>
    <t>正在进行前期调研，并落实项目建设资金</t>
  </si>
  <si>
    <t>不锈钢新建30台罩式炉及配套制氢站项目</t>
  </si>
  <si>
    <t>新建30座罩式退火炉，年处理35万吨罩退AISI400系不锈钢产品</t>
  </si>
  <si>
    <t>正在编制可研</t>
  </si>
  <si>
    <t>新建30座罩式退火炉和一座制氢站、配套建设物流运输线及其它公辅设备设施</t>
  </si>
  <si>
    <t>年产9000吨塑料颗粒项目</t>
  </si>
  <si>
    <t>在嘉峪关市甘肃宏润贸易发展有限公司厂区内建设两条废旧塑料回收加工生产线，项目总规划面积6000平方，建筑总面积4000平方，建设占地面积1000平方的原料库房一座，采购相关设备项目投产后可年产塑料颗粒9000吨</t>
  </si>
  <si>
    <t>正在开展前期工作</t>
  </si>
  <si>
    <t>嘉峪关市丰润废旧物资回收有限公司</t>
  </si>
  <si>
    <t>炼轧厂一高线轧线电气系统升级项目</t>
  </si>
  <si>
    <t>升级改造计算机控制系统；开发轧线人机界面系统；升级改造轧线整流调速系统</t>
  </si>
  <si>
    <t>施工前准备</t>
  </si>
  <si>
    <t>3、节能环保产业培育工程（11项）</t>
  </si>
  <si>
    <t>宏兴股份公司水资源综合利用项目一期工程</t>
  </si>
  <si>
    <t>完善三级计量系统，加装排水在线监测装置，建设全厂水系统全过程优化控制智能管控中心，对厂区内公共浴池供水设施进行改造、优化污水处理及回用设施</t>
  </si>
  <si>
    <t>完成项目可研报告</t>
  </si>
  <si>
    <t>完成设计、设备招标等工作</t>
  </si>
  <si>
    <t>工信局
生态环境局</t>
  </si>
  <si>
    <t>焦化厂脱硫液及硫泡沫制酸项目</t>
  </si>
  <si>
    <t>建设一套制酸生产线；年处理脱硫废液5.5万吨，年产98%的浓硫酸约5万吨</t>
  </si>
  <si>
    <t>建设一套制酸生产线。包括原料预处理、焚硫工序等配套公辅系统</t>
  </si>
  <si>
    <t>不锈钢炼钢除尘灰压球回收项目</t>
  </si>
  <si>
    <t>新建1条年产8万吨的除尘灰压球生产线，配套建设土建和公辅系统</t>
  </si>
  <si>
    <t>宏晟新#1、2机组超低排放改造</t>
  </si>
  <si>
    <t>增加脱硝反应器层数及其配套更换改造，对现有脱硫塔进行改造，电除尘器灰斗增加防腐改造等</t>
  </si>
  <si>
    <t>完成新#1机组脱硝反应器更换改造，对现有脱硫塔进行改造，电除尘器灰斗增加防腐改造</t>
  </si>
  <si>
    <t>宏晟电热公司</t>
  </si>
  <si>
    <t>宏晟#5、#6机组超低排放改造</t>
  </si>
  <si>
    <t>增加脱硝反应器层数及其配套改造，对脱硫吸收塔实施脱硫除尘一体化改造</t>
  </si>
  <si>
    <t>铝电#3机组超低排放及公用系统改造</t>
  </si>
  <si>
    <t>东兴铝业公司嘉峪关分公司阳极炭渣循环再利用项目</t>
  </si>
  <si>
    <t>新建1座阳极渣焚烧处置轻型封闭料棚、1座电解质重熔炉、2台蓄热式换热器及配套的烟气管路和热风管路；配套建设区域内道路、供配电、给排水等公辅设施</t>
  </si>
  <si>
    <t>完成项目备案、可研、环评</t>
  </si>
  <si>
    <t>东兴铝业公司电解阴极炭块电厂掺烧技改项目</t>
  </si>
  <si>
    <t>新建500m2密闭厂房，布置1 套生石灰和阴极炭块破碎、粉磨、拌湿及输送系统，配套建设区域内道路、地坪硬化、供配电、照明、通风及安全、消防等设施</t>
  </si>
  <si>
    <t>索通公司54室焙烧炉节能改造项目</t>
  </si>
  <si>
    <t>项目对原54室全地上敞开式焙烧炉进行改造，在保留原焙烧炉壳砼基础的条件下，采用新的技术和环保材料，对炉体结构进行优化：将闸板位置由火道改为横墙口；将排烟架位置由火孔排烟改为横强排烟；将火道火孔改成小孔。同时对火道拉砖布局、侧墙结构和燃烧系统进行优化</t>
  </si>
  <si>
    <t>2018  -  2020</t>
  </si>
  <si>
    <t>正在开展炉体维修</t>
  </si>
  <si>
    <t>嘉峪关索通预焙阳极有限公司</t>
  </si>
  <si>
    <t>铝渣回收综合利用技术改造项目</t>
  </si>
  <si>
    <t>在原有铝渣回收综合利用项目技术上进行升级改造，改建生产厂房及库房4500平米，增加回转窑、铝渣分离机、破碎机系统、冷却系统和收尘系统等设备。项目以铝渣和石灰石为主要原料，生产出各种规格的铝酸钙产品。可年产铝酸钙3万吨</t>
  </si>
  <si>
    <t>已投资600万元用于辅助设施建设和采购设备，目前设备正在安装阶段，预计2018年10月底试生产</t>
  </si>
  <si>
    <t>改建生产厂房及库房，建设辅助设施，及地面硬化。全部建成投运</t>
  </si>
  <si>
    <t>嘉峪关澄宇金属材料有限责任公司</t>
  </si>
  <si>
    <t>废旧物资回收加工项目（二期）</t>
  </si>
  <si>
    <t>新建废油循环利用生产车间、职工教育中心、更衣室、车棚、变压器房等。新增1万t/a废机油再生基础油生产线1条，2万t/a煤焦油再生基础油生产线1条，以及5万个/a废机油桶回收清洗生产线1条。配套预处理塔、加热釜、分离塔、蒸馏塔、吸附塔、再沸塔、精滤塔、冷却塔、半成品罐、过滤罐等设备。本项目建成后，可年产3万吨基础油，清洗废机油桶5万个</t>
  </si>
  <si>
    <t xml:space="preserve">
2019</t>
  </si>
  <si>
    <t>嘉峪关刘氏泰和环保科技有限公司</t>
  </si>
  <si>
    <t>4、数据信息产业培育工程（9项）</t>
  </si>
  <si>
    <t>鑫海成大数据中心项目</t>
  </si>
  <si>
    <t>建设标准化机房、大数据中心大楼及研发办公楼、职工生活中心等公辅设施，购进10万台机架服务器、3000台台式电脑及UPS配电设备、变压器等设备，建设30万kW的云计算大数据存储平台。平台提供大数据分析、存储、远程灾备、区块链技术支持、IDC技术支持等技术服务。项目建成后，可实现大数据中心由东部向西部转移的战略需求，同时可加快我市大数据产业发展</t>
  </si>
  <si>
    <t>嘉峪关鑫海成电子科技有限公司</t>
  </si>
  <si>
    <t>昌昊云计算服务项目</t>
  </si>
  <si>
    <t>购入7万台服务器、配套台式机及相关电气通信设备设施，建设35kv变电站/开关站4座、服务器机房和计算机生产车间，建成云计算服务中心，同时建设相关公辅设施。项目建成后，将实现云计算服务中心西移的战略，并可带动我市云计算基础和技术的快速提升</t>
  </si>
  <si>
    <t>正在前期洽谈</t>
  </si>
  <si>
    <t>嘉峪关昌昊矿业公司</t>
  </si>
  <si>
    <t>市公安局业务技术用房机房及应用平台加密网建设</t>
  </si>
  <si>
    <t>建设业务技术用房综合机房及应用平台加密网建设。</t>
  </si>
  <si>
    <t>项目申报中</t>
  </si>
  <si>
    <t>看守所智能监管系统建设项目</t>
  </si>
  <si>
    <t>看守所智能监控系统，包括监区监控、智能技防系统和智能监管系统等</t>
  </si>
  <si>
    <t>正在编制可研报告和初设</t>
  </si>
  <si>
    <t>住房公积金信息化建设</t>
  </si>
  <si>
    <t>信息化硬件设备购置，软件正版化、住房公积金软件升级等</t>
  </si>
  <si>
    <t>公积金中心</t>
  </si>
  <si>
    <t>公积金中心
工信局</t>
  </si>
  <si>
    <t>社会治理服务中心数据机房升级改造项目</t>
  </si>
  <si>
    <t>对社会治理服务中心机房进行综合改造升级，增加机房面积200平方米，相应增加空调系统、消防配套设施、机房弱点设施、环控设施、配点设施等</t>
  </si>
  <si>
    <t>正在申请实施</t>
  </si>
  <si>
    <t>社会治理服务中心</t>
  </si>
  <si>
    <t>“12345”热线系统平台升级改造项目</t>
  </si>
  <si>
    <t>对“12345”热线系统的统计、大数据功能提升改造，事件办理系统流程再造</t>
  </si>
  <si>
    <t>五一路、建设路派出所执法办案区建设和派出所指挥系统建设</t>
  </si>
  <si>
    <t>建设执法办案区和派出所指挥系统</t>
  </si>
  <si>
    <t>预算已编制完毕</t>
  </si>
  <si>
    <t>“互联网+政务服务”惠民二期工程</t>
  </si>
  <si>
    <t>一是增加“24小时自助服务”功能。通过在各社区设立“24小时自助服务区”，将便民服务办理时间由常规的工作日办理增至全天24小时自助办理，做到“随时办”。二是增加“自助服务终端”。通过在“24小时自助服务区”部署自助服务终端，提供在线查询、自助填表及便民服务功能。三是提升后台工作的信息化程度</t>
  </si>
  <si>
    <t>市社会治理局</t>
  </si>
  <si>
    <t>5、文化旅游产业提质工程（6项）</t>
  </si>
  <si>
    <t>草湖湿地文旅运动大景区建设项目</t>
  </si>
  <si>
    <t>依托新城草湖独特的湿地生态资源，打造以文化旅游和湿地旅游度假为目的的文化旅游项目</t>
  </si>
  <si>
    <t>2018
-
2023</t>
  </si>
  <si>
    <t>草湖湿地已完成立项，一方案两报告已经过评审，正在修改完善，与岭南生态文旅股份有限公司对接草湖PPP项目有关事宜</t>
  </si>
  <si>
    <t xml:space="preserve">文化旅游局林业草原局
</t>
  </si>
  <si>
    <t xml:space="preserve">文化旅游局
林业草原局
</t>
  </si>
  <si>
    <t>嘉峪关低空观光飞行及教学培训项目</t>
  </si>
  <si>
    <t>占地面积100亩，购置直升机2架，配套景区游客中心、小木屋、通航机场、机库、油库、员工活动中心、游客换乘中心等</t>
  </si>
  <si>
    <t>准备与甘肃含锦旅游文化发展有限公司签订战略合作协议</t>
  </si>
  <si>
    <t>甘肃含锦旅游文化发展有限公司</t>
  </si>
  <si>
    <t>文化旅游局</t>
  </si>
  <si>
    <t>嘉峪关广播电视台演播厅维修改造及设备购置项目</t>
  </si>
  <si>
    <t>实施舞台机械系统、演播厅声学装修工程、网架、钢结构转换层、二层钢结构平台、消防系统、配电系统、新风系统等工程，配套演播厅座椅、演播厅灯光系统、演播厅LED大屏系统、演播厅音响系统、摄录设备系统等设备</t>
  </si>
  <si>
    <t>正在办理设计、代理招标手续，编制设计、实施方案，已到位资金300万元</t>
  </si>
  <si>
    <t>舞台机械系统、演播厅声学装修工程、网架、钢结构转换层工程、二层钢结构平台、消防系统、配电系统、新风系统</t>
  </si>
  <si>
    <t>嘉峪关广播电视台</t>
  </si>
  <si>
    <t>嘉峪关世界文化遗产保护与展示工程-三大中心基础设施配套项目</t>
  </si>
  <si>
    <t xml:space="preserve">1.三大中心供电供水等外线供水管道1000m，排水管线600m，电力线路长度800m，供暖管线 800米                                                                                                         2.三大中心挡土墙：大中心建筑周边挡土墙。                                                                                                                                 3.三大中心公共区域绿化景观：三大中心公共区域1万平方米内的绿化种植、景观设施及参观道路铺装
</t>
  </si>
  <si>
    <t xml:space="preserve">1.三大中心供电供水等外线：正在进行施工图设计                                                                                        2.三大中心挡土墙：已完成项目的施工图设计及招标控制价和编审工作。                                                                                                                     </t>
  </si>
  <si>
    <t xml:space="preserve">嘉峪关世界文化遗产保护与展示工程-配套服务设施建设项目                                      </t>
  </si>
  <si>
    <t>1.3A公共卫生间：按照5A级旅游景区3A旅游厕所建设标准，新建设3座公共卫生间及附属设施。                                                                                                        2.园区内大门围墙：完成园区大门、园区南侧及东侧正式围墙2000米。                                                                                                                                                     3.园区内导览标识系统设计制作、安装：主要包括导游全景图、导览图、标识牌、景物介绍牌、公共图形信息符合、安全警告标识标志系统、休息座椅、垃圾箱、售卖亭等其他旅游景区配套服务设施</t>
  </si>
  <si>
    <t>1.3A公共卫生间：正在开展前期工作                                                                                                                              2.园区内大门围墙：正在进行方案设计，待设计方案通过规委会评审                                                                                  3.园区大门围墙及园区内导览标识系统设计制作、安装：正在完善方案设计，待设计方案通过评审后进行施工招标</t>
  </si>
  <si>
    <t>嘉峪关世界文化遗产保护与展示工程-停车场供电工程</t>
  </si>
  <si>
    <t>停车场高压进线与室内低压配电系统由外围电网安装两台630KVA箱变接入，线路长度850m</t>
  </si>
  <si>
    <t>正在进行施工图设计，待施工图设计及审查完成后进行施工招标</t>
  </si>
  <si>
    <t>6、循环农业发展工程（3项）</t>
  </si>
  <si>
    <t>良种猪繁育基地提标升级项目</t>
  </si>
  <si>
    <t>建设5座33.9m²物质设备间、料塔，新建1409.4m²赶猪通道、207.25m²人行通道；对现有猪舍、工作房进行标准化改造，对配电室、兽医室、隔离舍、消毒室进行修缮维修；购置死猪处理设备、集中高压冲洗系统、洗车烘干房设备、人工授精设备、兽医检验检疫设备</t>
  </si>
  <si>
    <t>备案前准备</t>
  </si>
  <si>
    <t>宏丰天兆猪业有限公司</t>
  </si>
  <si>
    <t>农林局</t>
  </si>
  <si>
    <t>嘉峪关市镜铁区戈壁农业供水工程</t>
  </si>
  <si>
    <t>程供水管线全长11.5公里，由双泉应急水库输水管线续建工程、嘉峪关市文殊水库工程二号管线两部分组成。双泉应急水库输水管线续建工程位于嘉峪关市河口村五组，修建双泉应急备用水库至文殊水库二号管线球墨铸铁输水管线1792米，配套闸阀、井等供水设施；嘉峪关市文殊水库工程二号管线工程位于嘉文路南侧、双泉水库西侧，计划新建球墨铸铁管线及PE管线6600米，配套建设阀井、分水井、排气阀井共15座</t>
  </si>
  <si>
    <t>具备招投标条件</t>
  </si>
  <si>
    <t xml:space="preserve">水投公司  </t>
  </si>
  <si>
    <t xml:space="preserve">水务局
水投公司  </t>
  </si>
  <si>
    <t>农村人居环境整治-乡村旅游提升改造项目</t>
  </si>
  <si>
    <t>对河口双泉旅游度假村、双泉农家山庄、嘉峪关村关下人家风情一条街、、黄草营村石关峡休闲农园、安远沟乡村旅游一条街、横沟乡村旅游度假村示范基地等6个乡村旅游示范点进行提升改造建设</t>
  </si>
  <si>
    <t xml:space="preserve">已完成项目实施方案编制，待上报政府审核，准备做项目建设方案招标；双泉旅游一条街正在进行项目规划
</t>
  </si>
  <si>
    <t>改造完成</t>
  </si>
  <si>
    <t>镜铁区
长城区
雄关区</t>
  </si>
  <si>
    <t>7、通道物流项目（7项）</t>
  </si>
  <si>
    <t>国际港务区空港物流园项目</t>
  </si>
  <si>
    <t>空港物流园主要规划建设综合服务区、保税物流中心（B型）、国内贸易区、仓储物流区、冷链物流区、公路港区六大功能区。该项目规划占地面积约600亩，总建筑面积15.8万平方米。同时，配套建设园区信息化、道路及硬化、供水排水、供暖供电、通讯燃气、绿化亮化及消防等基础设施</t>
  </si>
  <si>
    <t>空港可研报告已批复，正在开展环评、安评、社会风险稳定评估报告的编制工作</t>
  </si>
  <si>
    <t>完成项目前期工作，确保开工建设</t>
  </si>
  <si>
    <t>待定</t>
  </si>
  <si>
    <t>招商局</t>
  </si>
  <si>
    <t>嘉峪关市多式联运物流园建设项目</t>
  </si>
  <si>
    <t>新建货物铁路装卸线2条1台45t集装箱装卸门式起重设备，1台150t汽车衡及电磁站等配套设施</t>
  </si>
  <si>
    <t>前期手续办理</t>
  </si>
  <si>
    <t>甘肃酒钢物流有限公司</t>
  </si>
  <si>
    <t>交通局
商务局</t>
  </si>
  <si>
    <t>恒基物流仓储配套中心项目</t>
  </si>
  <si>
    <t>整体建设使用钢结构建筑，总体建设规模28000平方米，其中物流仓储26000平方米，现代物流指挥枢纽2000平方米，配套场地硬化、物流集散地、汽车运输和停车场</t>
  </si>
  <si>
    <t>甘肃恒基文化产业投资发展有限公司</t>
  </si>
  <si>
    <t>恒伟海鲜水产品冷链物流市场项目</t>
  </si>
  <si>
    <t>新建建筑面积10500平方米，主要建设海鲜水产品综合交易市场，配套实施冷冻储藏室、综合办公楼、公用服务设施及基础设施等，并对场地进行绿化、硬化</t>
  </si>
  <si>
    <t>正在进行图纸设计</t>
  </si>
  <si>
    <t>嘉峪关市恒伟商贸有限责任公司</t>
  </si>
  <si>
    <t>顺恒冷链物流园</t>
  </si>
  <si>
    <t>新建冷库、保鲜库、海鲜养殖库各一座，采购冷链运输车辆，建立网络配送平台、农产品可追溯平台；配套建设办公楼、配电室、水泵房、垃圾处理、门房及园区绿化、场地平整等；购置安装制冷设备、地磅、电气、给排水、通信、安全与消防设施设备</t>
  </si>
  <si>
    <t>正在进行土地招拍挂</t>
  </si>
  <si>
    <t>嘉峪关顺恒冷链
发展有限公司</t>
  </si>
  <si>
    <t>镜铁市场提升改造工程</t>
  </si>
  <si>
    <t>将1号大棚现有的建筑外围护部分实施拆除，保留结构主体，重新对建筑的外围护系统进行封闭，将市场内的各摊位用房进行拆除，建设地上一层、局部二层封闭式市场。室内增加采暖、通风、消防、监控、给排水设施。结合市场改建，增加城市公共厕所</t>
  </si>
  <si>
    <t>正在修订完善方案</t>
  </si>
  <si>
    <t>完成主体工程建设</t>
  </si>
  <si>
    <t>市场开发建设服务中心</t>
  </si>
  <si>
    <t>镜铁西路区域中心农贸市场建设项目</t>
  </si>
  <si>
    <t>新建市场钢架大棚2座，办公楼1座，设置固定商铺和流动柜台，配套建设卫生间、停车场、水电暖等设施</t>
  </si>
  <si>
    <t>嘉峪关宏宇天地有限公司</t>
  </si>
  <si>
    <t>8、军民融合产业推进工程（3项）</t>
  </si>
  <si>
    <t>北山地下实验室技术研发中心和生活基地项目</t>
  </si>
  <si>
    <t>项目占地面积约200亩，建设技术研发中心和生活基地</t>
  </si>
  <si>
    <t>正在进行前期论证、规划选址等工作</t>
  </si>
  <si>
    <t>核工业北京地质研究院</t>
  </si>
  <si>
    <t>军民融合办公室</t>
  </si>
  <si>
    <t>嘉峪关市转运站及军人子女教育食宿站</t>
  </si>
  <si>
    <t>新建嘉峪关转运站及军人子女食宿站，总建筑面积13075平方米</t>
  </si>
  <si>
    <t>中国人民解放军95861部队</t>
  </si>
  <si>
    <t>退役军人事务局</t>
  </si>
  <si>
    <t>嘉峪关市2018年双拥路两侧及68207部队营房供热工程</t>
  </si>
  <si>
    <t>新建一级供热管网2×2142m，二级供热管网2×1892m，最大供热管径为D478×8。新建丝博园热力站1座，总供热规模为27MW，供热面积64万㎡</t>
  </si>
  <si>
    <t>合计（175项）</t>
  </si>
  <si>
    <t>一、续建（65项）</t>
  </si>
  <si>
    <r>
      <rPr>
        <sz val="10"/>
        <color indexed="8"/>
        <rFont val="宋体"/>
        <charset val="134"/>
      </rPr>
      <t>在兰新路新建一条</t>
    </r>
    <r>
      <rPr>
        <sz val="10"/>
        <color indexed="8"/>
        <rFont val="宋体"/>
        <charset val="134"/>
      </rPr>
      <t>dn300-dn1200</t>
    </r>
    <r>
      <rPr>
        <sz val="10"/>
        <color indexed="8"/>
        <rFont val="宋体"/>
        <charset val="134"/>
      </rPr>
      <t>的雨排管道，管道起点位于建设路与兰新东路交叉口，终点位于嘉东立交桥北侧东线防洪渠起点，管道全长</t>
    </r>
    <r>
      <rPr>
        <sz val="10"/>
        <color indexed="8"/>
        <rFont val="宋体"/>
        <charset val="134"/>
      </rPr>
      <t>2.148</t>
    </r>
    <r>
      <rPr>
        <sz val="10"/>
        <color indexed="8"/>
        <rFont val="宋体"/>
        <charset val="134"/>
      </rPr>
      <t>公路</t>
    </r>
  </si>
  <si>
    <r>
      <rPr>
        <sz val="10"/>
        <rFont val="宋体"/>
        <charset val="134"/>
      </rPr>
      <t>嘉峪关市</t>
    </r>
    <r>
      <rPr>
        <sz val="10"/>
        <rFont val="宋体"/>
        <charset val="134"/>
      </rPr>
      <t>2018</t>
    </r>
    <r>
      <rPr>
        <sz val="10"/>
        <rFont val="宋体"/>
        <charset val="134"/>
      </rPr>
      <t>年南市区部分区域供热工程</t>
    </r>
  </si>
  <si>
    <r>
      <rPr>
        <sz val="10"/>
        <rFont val="宋体"/>
        <charset val="134"/>
      </rPr>
      <t>在北横六路与北纵七路西南地块内新建热力站</t>
    </r>
    <r>
      <rPr>
        <sz val="10"/>
        <rFont val="宋体"/>
        <charset val="134"/>
      </rPr>
      <t>1</t>
    </r>
    <r>
      <rPr>
        <sz val="10"/>
        <rFont val="宋体"/>
        <charset val="134"/>
      </rPr>
      <t>座，配套敷设一级供热管网长度</t>
    </r>
    <r>
      <rPr>
        <sz val="10"/>
        <rFont val="宋体"/>
        <charset val="134"/>
      </rPr>
      <t>2×544m</t>
    </r>
    <r>
      <rPr>
        <sz val="10"/>
        <rFont val="宋体"/>
        <charset val="134"/>
      </rPr>
      <t>，最大管径</t>
    </r>
    <r>
      <rPr>
        <sz val="10"/>
        <rFont val="宋体"/>
        <charset val="134"/>
      </rPr>
      <t>DN500</t>
    </r>
    <r>
      <rPr>
        <sz val="10"/>
        <rFont val="宋体"/>
        <charset val="134"/>
      </rPr>
      <t>，最小管径</t>
    </r>
    <r>
      <rPr>
        <sz val="10"/>
        <rFont val="宋体"/>
        <charset val="134"/>
      </rPr>
      <t>DN450</t>
    </r>
  </si>
  <si>
    <r>
      <rPr>
        <sz val="10"/>
        <color indexed="8"/>
        <rFont val="宋体"/>
        <charset val="134"/>
      </rPr>
      <t>五一路派出所建筑面积</t>
    </r>
    <r>
      <rPr>
        <sz val="10"/>
        <color indexed="8"/>
        <rFont val="宋体"/>
        <charset val="134"/>
      </rPr>
      <t>2201</t>
    </r>
    <r>
      <rPr>
        <sz val="10"/>
        <color indexed="8"/>
        <rFont val="宋体"/>
        <charset val="134"/>
      </rPr>
      <t>平方米，配套建设室外工程</t>
    </r>
  </si>
  <si>
    <r>
      <rPr>
        <sz val="10"/>
        <rFont val="宋体"/>
        <charset val="134"/>
      </rPr>
      <t>与社会资本方已解除</t>
    </r>
    <r>
      <rPr>
        <sz val="10"/>
        <rFont val="宋体"/>
        <charset val="134"/>
      </rPr>
      <t>PPP</t>
    </r>
    <r>
      <rPr>
        <sz val="10"/>
        <rFont val="宋体"/>
        <charset val="134"/>
      </rPr>
      <t>协议，正在审核已完成工程量。待建工程正在进行财政评审</t>
    </r>
  </si>
  <si>
    <r>
      <rPr>
        <sz val="10"/>
        <rFont val="宋体"/>
        <charset val="134"/>
      </rPr>
      <t>拆除原自建辅助用房，新建四层实验楼一栋，总建筑面积</t>
    </r>
    <r>
      <rPr>
        <sz val="10"/>
        <rFont val="宋体"/>
        <charset val="134"/>
      </rPr>
      <t>1060</t>
    </r>
    <r>
      <rPr>
        <sz val="10"/>
        <rFont val="宋体"/>
        <charset val="134"/>
      </rPr>
      <t>平方米，并配套建设给排水、暖通、电气等附属设施。对原业务楼内</t>
    </r>
    <r>
      <rPr>
        <sz val="10"/>
        <rFont val="宋体"/>
        <charset val="134"/>
      </rPr>
      <t>600</t>
    </r>
    <r>
      <rPr>
        <sz val="10"/>
        <rFont val="宋体"/>
        <charset val="134"/>
      </rPr>
      <t>平方米实验室改造</t>
    </r>
  </si>
  <si>
    <r>
      <rPr>
        <sz val="10"/>
        <rFont val="宋体"/>
        <charset val="134"/>
      </rPr>
      <t>完成</t>
    </r>
    <r>
      <rPr>
        <sz val="10"/>
        <rFont val="宋体"/>
        <charset val="134"/>
      </rPr>
      <t>1050</t>
    </r>
    <r>
      <rPr>
        <sz val="10"/>
        <rFont val="宋体"/>
        <charset val="134"/>
      </rPr>
      <t>平方米新建实验楼建设、</t>
    </r>
    <r>
      <rPr>
        <sz val="10"/>
        <rFont val="宋体"/>
        <charset val="134"/>
      </rPr>
      <t>600</t>
    </r>
    <r>
      <rPr>
        <sz val="10"/>
        <rFont val="宋体"/>
        <charset val="134"/>
      </rPr>
      <t>平方米老旧实验室改造及竣工验收</t>
    </r>
  </si>
  <si>
    <r>
      <rPr>
        <sz val="10"/>
        <rFont val="宋体"/>
        <charset val="134"/>
      </rPr>
      <t>拆除现有</t>
    </r>
    <r>
      <rPr>
        <sz val="10"/>
        <rFont val="宋体"/>
        <charset val="134"/>
      </rPr>
      <t>C</t>
    </r>
    <r>
      <rPr>
        <sz val="10"/>
        <rFont val="宋体"/>
        <charset val="134"/>
      </rPr>
      <t>级危房，新建地上</t>
    </r>
    <r>
      <rPr>
        <sz val="10"/>
        <rFont val="宋体"/>
        <charset val="134"/>
      </rPr>
      <t>4</t>
    </r>
    <r>
      <rPr>
        <sz val="10"/>
        <rFont val="宋体"/>
        <charset val="134"/>
      </rPr>
      <t>层，局部</t>
    </r>
    <r>
      <rPr>
        <sz val="10"/>
        <rFont val="宋体"/>
        <charset val="134"/>
      </rPr>
      <t>5</t>
    </r>
    <r>
      <rPr>
        <sz val="10"/>
        <rFont val="宋体"/>
        <charset val="134"/>
      </rPr>
      <t>层，局部地下</t>
    </r>
    <r>
      <rPr>
        <sz val="10"/>
        <rFont val="宋体"/>
        <charset val="134"/>
      </rPr>
      <t>1</t>
    </r>
    <r>
      <rPr>
        <sz val="10"/>
        <rFont val="宋体"/>
        <charset val="134"/>
      </rPr>
      <t>层的综合教学楼，总建筑面积</t>
    </r>
    <r>
      <rPr>
        <sz val="10"/>
        <rFont val="宋体"/>
        <charset val="134"/>
      </rPr>
      <t>22765.04</t>
    </r>
    <r>
      <rPr>
        <sz val="10"/>
        <rFont val="宋体"/>
        <charset val="134"/>
      </rPr>
      <t>平方米</t>
    </r>
  </si>
  <si>
    <r>
      <rPr>
        <sz val="10"/>
        <rFont val="宋体"/>
        <charset val="134"/>
      </rPr>
      <t>新建校舍</t>
    </r>
    <r>
      <rPr>
        <sz val="10"/>
        <rFont val="宋体"/>
        <charset val="134"/>
      </rPr>
      <t>12876</t>
    </r>
    <r>
      <rPr>
        <sz val="10"/>
        <rFont val="宋体"/>
        <charset val="134"/>
      </rPr>
      <t>平方米，主要包括：普通教室和心理咨询室、办公室、图书阅览室、计算机教室以及室外配套工程，运动场、地面硬化、绿化等</t>
    </r>
  </si>
  <si>
    <r>
      <rPr>
        <sz val="10"/>
        <rFont val="宋体"/>
        <charset val="134"/>
      </rPr>
      <t>新建校舍建筑面积</t>
    </r>
    <r>
      <rPr>
        <sz val="10"/>
        <rFont val="宋体"/>
        <charset val="134"/>
      </rPr>
      <t>7124</t>
    </r>
    <r>
      <rPr>
        <sz val="10"/>
        <rFont val="宋体"/>
        <charset val="134"/>
      </rPr>
      <t>平方米综合教学楼</t>
    </r>
  </si>
  <si>
    <r>
      <rPr>
        <sz val="10"/>
        <rFont val="宋体"/>
        <charset val="134"/>
      </rPr>
      <t>总建筑面积</t>
    </r>
    <r>
      <rPr>
        <sz val="10"/>
        <rFont val="宋体"/>
        <charset val="134"/>
      </rPr>
      <t>47.29</t>
    </r>
    <r>
      <rPr>
        <sz val="10"/>
        <rFont val="宋体"/>
        <charset val="134"/>
      </rPr>
      <t>万平方米</t>
    </r>
  </si>
  <si>
    <r>
      <rPr>
        <sz val="10"/>
        <color indexed="8"/>
        <rFont val="宋体"/>
        <charset val="134"/>
      </rPr>
      <t>完成</t>
    </r>
    <r>
      <rPr>
        <sz val="10"/>
        <color indexed="8"/>
        <rFont val="宋体"/>
        <charset val="134"/>
      </rPr>
      <t>1-2</t>
    </r>
    <r>
      <rPr>
        <sz val="10"/>
        <color indexed="8"/>
        <rFont val="宋体"/>
        <charset val="134"/>
      </rPr>
      <t>期工程，三期项目主体已全面开工</t>
    </r>
  </si>
  <si>
    <r>
      <rPr>
        <sz val="10"/>
        <rFont val="宋体"/>
        <charset val="134"/>
      </rPr>
      <t>完成三期装饰工程，幼儿园主体及装饰完成，环境部分完成</t>
    </r>
    <r>
      <rPr>
        <sz val="10"/>
        <rFont val="宋体"/>
        <charset val="134"/>
      </rPr>
      <t>50%</t>
    </r>
  </si>
  <si>
    <r>
      <rPr>
        <sz val="10"/>
        <rFont val="宋体"/>
        <charset val="134"/>
      </rPr>
      <t>总建筑面积</t>
    </r>
    <r>
      <rPr>
        <sz val="10"/>
        <rFont val="宋体"/>
        <charset val="134"/>
      </rPr>
      <t>262000</t>
    </r>
    <r>
      <rPr>
        <sz val="10"/>
        <rFont val="宋体"/>
        <charset val="134"/>
      </rPr>
      <t>平方米，建设住宅、商业市场、地下停车场，健身及设备用房等附属设施</t>
    </r>
  </si>
  <si>
    <r>
      <rPr>
        <sz val="10"/>
        <rFont val="宋体"/>
        <charset val="134"/>
      </rPr>
      <t>完成地库以及</t>
    </r>
    <r>
      <rPr>
        <sz val="10"/>
        <rFont val="宋体"/>
        <charset val="134"/>
      </rPr>
      <t>18</t>
    </r>
    <r>
      <rPr>
        <sz val="10"/>
        <rFont val="宋体"/>
        <charset val="134"/>
      </rPr>
      <t>栋高层主体工程建设</t>
    </r>
  </si>
  <si>
    <r>
      <rPr>
        <sz val="10"/>
        <rFont val="宋体"/>
        <charset val="134"/>
      </rPr>
      <t>金色海岸住宅、商业一期工程约</t>
    </r>
    <r>
      <rPr>
        <sz val="10"/>
        <rFont val="宋体"/>
        <charset val="134"/>
      </rPr>
      <t>6</t>
    </r>
    <r>
      <rPr>
        <sz val="10"/>
        <rFont val="宋体"/>
        <charset val="134"/>
      </rPr>
      <t>万平方米</t>
    </r>
  </si>
  <si>
    <r>
      <rPr>
        <sz val="10"/>
        <rFont val="宋体"/>
        <charset val="134"/>
      </rPr>
      <t>二四期地下车库A段已完工，三期主体已完工；四期、五期B区规划手续已完成</t>
    </r>
  </si>
  <si>
    <r>
      <rPr>
        <sz val="10"/>
        <rFont val="宋体"/>
        <charset val="134"/>
      </rPr>
      <t>二四期地下车库</t>
    </r>
    <r>
      <rPr>
        <sz val="10"/>
        <rFont val="宋体"/>
        <charset val="134"/>
      </rPr>
      <t>BC</t>
    </r>
    <r>
      <rPr>
        <sz val="10"/>
        <rFont val="宋体"/>
        <charset val="134"/>
      </rPr>
      <t>段土建、结构、水电暖；三期装饰装修、外线；四期、五期</t>
    </r>
    <r>
      <rPr>
        <sz val="10"/>
        <rFont val="宋体"/>
        <charset val="134"/>
      </rPr>
      <t>B</t>
    </r>
    <r>
      <rPr>
        <sz val="10"/>
        <rFont val="宋体"/>
        <charset val="134"/>
      </rPr>
      <t>区主体完工，配套设施完善，完成客户交工</t>
    </r>
  </si>
  <si>
    <r>
      <rPr>
        <sz val="10"/>
        <rFont val="宋体"/>
        <charset val="134"/>
      </rPr>
      <t>南湖鑫港住宅楼</t>
    </r>
    <r>
      <rPr>
        <sz val="10"/>
        <rFont val="宋体"/>
        <charset val="134"/>
      </rPr>
      <t>16</t>
    </r>
    <r>
      <rPr>
        <sz val="10"/>
        <rFont val="宋体"/>
        <charset val="134"/>
      </rPr>
      <t>栋，总建筑面积</t>
    </r>
    <r>
      <rPr>
        <sz val="10"/>
        <rFont val="宋体"/>
        <charset val="134"/>
      </rPr>
      <t>72900</t>
    </r>
    <r>
      <rPr>
        <sz val="10"/>
        <rFont val="宋体"/>
        <charset val="134"/>
      </rPr>
      <t>平方米</t>
    </r>
  </si>
  <si>
    <r>
      <rPr>
        <sz val="10"/>
        <color indexed="8"/>
        <rFont val="宋体"/>
        <charset val="134"/>
      </rPr>
      <t>2018
-
20</t>
    </r>
    <r>
      <rPr>
        <sz val="10"/>
        <color indexed="8"/>
        <rFont val="宋体"/>
        <charset val="134"/>
      </rPr>
      <t>19</t>
    </r>
  </si>
  <si>
    <r>
      <rPr>
        <sz val="10"/>
        <rFont val="宋体"/>
        <charset val="134"/>
      </rPr>
      <t>建设规模</t>
    </r>
    <r>
      <rPr>
        <sz val="10"/>
        <rFont val="宋体"/>
        <charset val="134"/>
      </rPr>
      <t>6.16万平，住宅352户</t>
    </r>
  </si>
  <si>
    <r>
      <rPr>
        <sz val="10"/>
        <rFont val="宋体"/>
        <charset val="134"/>
      </rPr>
      <t>主体施工至</t>
    </r>
    <r>
      <rPr>
        <sz val="10"/>
        <rFont val="宋体"/>
        <charset val="134"/>
      </rPr>
      <t>11</t>
    </r>
    <r>
      <rPr>
        <sz val="10"/>
        <rFont val="宋体"/>
        <charset val="134"/>
      </rPr>
      <t>层</t>
    </r>
  </si>
  <si>
    <r>
      <rPr>
        <sz val="10"/>
        <rFont val="宋体"/>
        <charset val="134"/>
      </rPr>
      <t>三期工程建设</t>
    </r>
    <r>
      <rPr>
        <sz val="10"/>
        <rFont val="宋体"/>
        <charset val="134"/>
      </rPr>
      <t>9</t>
    </r>
    <r>
      <rPr>
        <sz val="10"/>
        <rFont val="宋体"/>
        <charset val="134"/>
      </rPr>
      <t>栋住宅，</t>
    </r>
    <r>
      <rPr>
        <sz val="10"/>
        <rFont val="宋体"/>
        <charset val="134"/>
      </rPr>
      <t>1</t>
    </r>
    <r>
      <rPr>
        <sz val="10"/>
        <rFont val="宋体"/>
        <charset val="134"/>
      </rPr>
      <t>栋幼儿园，</t>
    </r>
    <r>
      <rPr>
        <sz val="10"/>
        <rFont val="宋体"/>
        <charset val="134"/>
      </rPr>
      <t>1</t>
    </r>
    <r>
      <rPr>
        <sz val="10"/>
        <rFont val="宋体"/>
        <charset val="134"/>
      </rPr>
      <t>座地下车库，总建筑面积</t>
    </r>
    <r>
      <rPr>
        <sz val="10"/>
        <rFont val="宋体"/>
        <charset val="134"/>
      </rPr>
      <t>52703.28</t>
    </r>
    <r>
      <rPr>
        <sz val="10"/>
        <rFont val="宋体"/>
        <charset val="134"/>
      </rPr>
      <t>㎡</t>
    </r>
  </si>
  <si>
    <r>
      <rPr>
        <sz val="10"/>
        <rFont val="宋体"/>
        <charset val="134"/>
      </rPr>
      <t>修建</t>
    </r>
    <r>
      <rPr>
        <sz val="10"/>
        <rFont val="宋体"/>
        <charset val="134"/>
      </rPr>
      <t>1#</t>
    </r>
    <r>
      <rPr>
        <sz val="10"/>
        <rFont val="宋体"/>
        <charset val="134"/>
      </rPr>
      <t>、</t>
    </r>
    <r>
      <rPr>
        <sz val="10"/>
        <rFont val="宋体"/>
        <charset val="134"/>
      </rPr>
      <t>2#</t>
    </r>
    <r>
      <rPr>
        <sz val="10"/>
        <rFont val="宋体"/>
        <charset val="134"/>
      </rPr>
      <t>商业用房，局部两层、部分</t>
    </r>
    <r>
      <rPr>
        <sz val="10"/>
        <rFont val="宋体"/>
        <charset val="134"/>
      </rPr>
      <t>6</t>
    </r>
    <r>
      <rPr>
        <sz val="10"/>
        <rFont val="宋体"/>
        <charset val="134"/>
      </rPr>
      <t>层</t>
    </r>
  </si>
  <si>
    <r>
      <rPr>
        <sz val="10"/>
        <rFont val="宋体"/>
        <charset val="134"/>
      </rPr>
      <t>已完成</t>
    </r>
    <r>
      <rPr>
        <sz val="10"/>
        <rFont val="宋体"/>
        <charset val="134"/>
      </rPr>
      <t>1#</t>
    </r>
    <r>
      <rPr>
        <sz val="10"/>
        <rFont val="宋体"/>
        <charset val="134"/>
      </rPr>
      <t>、</t>
    </r>
    <r>
      <rPr>
        <sz val="10"/>
        <rFont val="宋体"/>
        <charset val="134"/>
      </rPr>
      <t>2#</t>
    </r>
    <r>
      <rPr>
        <sz val="10"/>
        <rFont val="宋体"/>
        <charset val="134"/>
      </rPr>
      <t>楼设计</t>
    </r>
  </si>
  <si>
    <r>
      <rPr>
        <sz val="10"/>
        <rFont val="宋体"/>
        <charset val="134"/>
      </rPr>
      <t>完成</t>
    </r>
    <r>
      <rPr>
        <sz val="10"/>
        <rFont val="宋体"/>
        <charset val="134"/>
      </rPr>
      <t>1#2#</t>
    </r>
    <r>
      <rPr>
        <sz val="10"/>
        <rFont val="宋体"/>
        <charset val="134"/>
      </rPr>
      <t>楼装饰装修工程</t>
    </r>
  </si>
  <si>
    <r>
      <rPr>
        <sz val="10"/>
        <color indexed="8"/>
        <rFont val="宋体"/>
        <charset val="134"/>
      </rPr>
      <t>总建筑面积</t>
    </r>
    <r>
      <rPr>
        <sz val="10"/>
        <color indexed="8"/>
        <rFont val="宋体"/>
        <charset val="134"/>
      </rPr>
      <t>69600</t>
    </r>
    <r>
      <rPr>
        <sz val="10"/>
        <color indexed="8"/>
        <rFont val="宋体"/>
        <charset val="134"/>
      </rPr>
      <t>平方米，建设酒店、公寓式综合楼及附属设施</t>
    </r>
  </si>
  <si>
    <r>
      <rPr>
        <sz val="10"/>
        <color indexed="8"/>
        <rFont val="宋体"/>
        <charset val="134"/>
      </rPr>
      <t>总建筑面积</t>
    </r>
    <r>
      <rPr>
        <sz val="10"/>
        <color indexed="8"/>
        <rFont val="宋体"/>
        <charset val="134"/>
      </rPr>
      <t>50000</t>
    </r>
    <r>
      <rPr>
        <sz val="10"/>
        <color indexed="8"/>
        <rFont val="宋体"/>
        <charset val="134"/>
      </rPr>
      <t>平方米，建设紫轩国际生态景观型商业综合体</t>
    </r>
  </si>
  <si>
    <t>（二）绿色生态产业发展项目（33项）</t>
  </si>
  <si>
    <r>
      <rPr>
        <sz val="10"/>
        <color indexed="8"/>
        <rFont val="宋体"/>
        <charset val="134"/>
      </rPr>
      <t>实施建筑废物拆除、破碎、分类、棚库修缮、地块开挖，设备进场检修，重度污染土壤湿法解毒，污染卵砾石淋洗（包含污水处理），中轻度渣土化学还原及地块清理、平整、地块监测、工程验收、清理退场。土壤修复区域面积</t>
    </r>
    <r>
      <rPr>
        <sz val="10"/>
        <color indexed="8"/>
        <rFont val="宋体"/>
        <charset val="134"/>
      </rPr>
      <t>53926m2</t>
    </r>
    <r>
      <rPr>
        <sz val="10"/>
        <color indexed="8"/>
        <rFont val="宋体"/>
        <charset val="134"/>
      </rPr>
      <t>，修复深度</t>
    </r>
    <r>
      <rPr>
        <sz val="10"/>
        <color indexed="8"/>
        <rFont val="宋体"/>
        <charset val="134"/>
      </rPr>
      <t>0-4m</t>
    </r>
    <r>
      <rPr>
        <sz val="10"/>
        <color indexed="8"/>
        <rFont val="宋体"/>
        <charset val="134"/>
      </rPr>
      <t>。治理修复土方量约</t>
    </r>
    <r>
      <rPr>
        <sz val="10"/>
        <color indexed="8"/>
        <rFont val="宋体"/>
        <charset val="134"/>
      </rPr>
      <t>20.4</t>
    </r>
    <r>
      <rPr>
        <sz val="10"/>
        <color indexed="8"/>
        <rFont val="宋体"/>
        <charset val="134"/>
      </rPr>
      <t>万立方米</t>
    </r>
  </si>
  <si>
    <r>
      <rPr>
        <sz val="10"/>
        <color indexed="8"/>
        <rFont val="宋体"/>
        <charset val="134"/>
      </rPr>
      <t>2018
-
20</t>
    </r>
    <r>
      <rPr>
        <sz val="10"/>
        <color indexed="8"/>
        <rFont val="宋体"/>
        <charset val="134"/>
      </rPr>
      <t>20</t>
    </r>
  </si>
  <si>
    <r>
      <rPr>
        <sz val="10"/>
        <rFont val="宋体"/>
        <charset val="134"/>
      </rPr>
      <t>建设餐厨垃圾处理场</t>
    </r>
    <r>
      <rPr>
        <sz val="10"/>
        <rFont val="宋体"/>
        <charset val="134"/>
      </rPr>
      <t>1</t>
    </r>
    <r>
      <rPr>
        <sz val="10"/>
        <rFont val="宋体"/>
        <charset val="134"/>
      </rPr>
      <t>座，设计日处理能力</t>
    </r>
    <r>
      <rPr>
        <sz val="10"/>
        <rFont val="宋体"/>
        <charset val="134"/>
      </rPr>
      <t>50</t>
    </r>
    <r>
      <rPr>
        <sz val="10"/>
        <rFont val="宋体"/>
        <charset val="134"/>
      </rPr>
      <t>吨，新建餐厨垃圾处理车间、办公用房、门房、泵房、地磅房、消防、污水池、水电安装、室外给排水、道路、围墙、绿化、收运等配套设施</t>
    </r>
  </si>
  <si>
    <t>项目已完成可研批复，正在编制初步设计，计划2018年12月底前完成初步设计编制及审查，2019年1月完成施工图设计及审查，3月前完成项目施工招投标及开工手续办理，4月开工建设</t>
  </si>
  <si>
    <r>
      <rPr>
        <sz val="10"/>
        <rFont val="宋体"/>
        <charset val="134"/>
      </rPr>
      <t>一期工程总投资</t>
    </r>
    <r>
      <rPr>
        <sz val="10"/>
        <rFont val="宋体"/>
        <charset val="134"/>
      </rPr>
      <t>8</t>
    </r>
    <r>
      <rPr>
        <sz val="10"/>
        <rFont val="宋体"/>
        <charset val="134"/>
      </rPr>
      <t>亿元，占地面积约</t>
    </r>
    <r>
      <rPr>
        <sz val="10"/>
        <rFont val="宋体"/>
        <charset val="134"/>
      </rPr>
      <t>400</t>
    </r>
    <r>
      <rPr>
        <sz val="10"/>
        <rFont val="宋体"/>
        <charset val="134"/>
      </rPr>
      <t>亩，主要建设生产厂房和总装车间、涂装车间、焊装车间、冲压车间及相应配套设施，形成年产</t>
    </r>
    <r>
      <rPr>
        <sz val="10"/>
        <rFont val="宋体"/>
        <charset val="134"/>
      </rPr>
      <t>3</t>
    </r>
    <r>
      <rPr>
        <sz val="10"/>
        <rFont val="宋体"/>
        <charset val="134"/>
      </rPr>
      <t>万辆多功能整车生产能力。二期工程估算总投资</t>
    </r>
    <r>
      <rPr>
        <sz val="10"/>
        <rFont val="宋体"/>
        <charset val="134"/>
      </rPr>
      <t>12</t>
    </r>
    <r>
      <rPr>
        <sz val="10"/>
        <rFont val="宋体"/>
        <charset val="134"/>
      </rPr>
      <t>亿元，逐步扩大生产线规模，力争达到</t>
    </r>
    <r>
      <rPr>
        <sz val="10"/>
        <rFont val="宋体"/>
        <charset val="134"/>
      </rPr>
      <t>10</t>
    </r>
    <r>
      <rPr>
        <sz val="10"/>
        <rFont val="宋体"/>
        <charset val="134"/>
      </rPr>
      <t>万辆生产能力</t>
    </r>
  </si>
  <si>
    <r>
      <rPr>
        <sz val="10"/>
        <rFont val="宋体"/>
        <charset val="134"/>
      </rPr>
      <t>年产</t>
    </r>
    <r>
      <rPr>
        <sz val="10"/>
        <rFont val="宋体"/>
        <charset val="134"/>
      </rPr>
      <t>60</t>
    </r>
    <r>
      <rPr>
        <sz val="10"/>
        <rFont val="宋体"/>
        <charset val="134"/>
      </rPr>
      <t>万吨石英砂生产线建设一期、二期项目</t>
    </r>
  </si>
  <si>
    <r>
      <rPr>
        <sz val="10"/>
        <rFont val="宋体"/>
        <charset val="134"/>
      </rPr>
      <t>项目分两期建设，利用已有建筑面积</t>
    </r>
    <r>
      <rPr>
        <sz val="10"/>
        <rFont val="宋体"/>
        <charset val="134"/>
      </rPr>
      <t>7224</t>
    </r>
    <r>
      <rPr>
        <sz val="10"/>
        <rFont val="宋体"/>
        <charset val="134"/>
      </rPr>
      <t>㎡，新建循环沉淀池，购进双螺旋洗矿机、低压脉冲长袋收尘器、对辊破碎机、耐高温库顶尘器等设备，建设玻璃原料生产线</t>
    </r>
    <r>
      <rPr>
        <sz val="10"/>
        <rFont val="宋体"/>
        <charset val="134"/>
      </rPr>
      <t>2</t>
    </r>
    <r>
      <rPr>
        <sz val="10"/>
        <rFont val="宋体"/>
        <charset val="134"/>
      </rPr>
      <t>条</t>
    </r>
  </si>
  <si>
    <r>
      <rPr>
        <sz val="10"/>
        <rFont val="宋体"/>
        <charset val="134"/>
      </rPr>
      <t>90</t>
    </r>
    <r>
      <rPr>
        <sz val="10"/>
        <rFont val="宋体"/>
        <charset val="134"/>
      </rPr>
      <t>万平板材生产项目</t>
    </r>
  </si>
  <si>
    <r>
      <rPr>
        <sz val="10"/>
        <rFont val="宋体"/>
        <charset val="134"/>
      </rPr>
      <t>项目利用现有</t>
    </r>
    <r>
      <rPr>
        <sz val="10"/>
        <rFont val="宋体"/>
        <charset val="134"/>
      </rPr>
      <t>4200</t>
    </r>
    <r>
      <rPr>
        <sz val="10"/>
        <rFont val="宋体"/>
        <charset val="134"/>
      </rPr>
      <t>平方米生产车间，购进相关设备，建设生态板材生产线</t>
    </r>
    <r>
      <rPr>
        <sz val="10"/>
        <rFont val="宋体"/>
        <charset val="134"/>
      </rPr>
      <t>2</t>
    </r>
    <r>
      <rPr>
        <sz val="10"/>
        <rFont val="宋体"/>
        <charset val="134"/>
      </rPr>
      <t>条。项目建成后可年产</t>
    </r>
    <r>
      <rPr>
        <sz val="10"/>
        <rFont val="宋体"/>
        <charset val="134"/>
      </rPr>
      <t>90</t>
    </r>
    <r>
      <rPr>
        <sz val="10"/>
        <rFont val="宋体"/>
        <charset val="134"/>
      </rPr>
      <t>万平木工生产板</t>
    </r>
  </si>
  <si>
    <r>
      <rPr>
        <sz val="10"/>
        <rFont val="宋体"/>
        <charset val="134"/>
      </rPr>
      <t>7#</t>
    </r>
    <r>
      <rPr>
        <sz val="10"/>
        <rFont val="宋体"/>
        <charset val="134"/>
      </rPr>
      <t>高炉优化升级项目</t>
    </r>
  </si>
  <si>
    <r>
      <rPr>
        <sz val="10"/>
        <rFont val="宋体"/>
        <charset val="134"/>
      </rPr>
      <t>新建贝赛尔</t>
    </r>
    <r>
      <rPr>
        <sz val="10"/>
        <rFont val="宋体"/>
        <charset val="134"/>
      </rPr>
      <t>B4</t>
    </r>
    <r>
      <rPr>
        <sz val="10"/>
        <rFont val="宋体"/>
        <charset val="134"/>
      </rPr>
      <t>系列生产线及中联重科</t>
    </r>
    <r>
      <rPr>
        <sz val="10"/>
        <rFont val="宋体"/>
        <charset val="134"/>
      </rPr>
      <t>HZS180</t>
    </r>
    <r>
      <rPr>
        <sz val="10"/>
        <rFont val="宋体"/>
        <charset val="134"/>
      </rPr>
      <t>型混凝土搅拌站，可生产混凝土铺地砖及再生混凝土。建成后可形成年产</t>
    </r>
    <r>
      <rPr>
        <sz val="10"/>
        <rFont val="宋体"/>
        <charset val="134"/>
      </rPr>
      <t>42</t>
    </r>
    <r>
      <rPr>
        <sz val="10"/>
        <rFont val="宋体"/>
        <charset val="134"/>
      </rPr>
      <t>万平方米混凝土铺地砖；年产再生混凝土</t>
    </r>
    <r>
      <rPr>
        <sz val="10"/>
        <rFont val="宋体"/>
        <charset val="134"/>
      </rPr>
      <t>15</t>
    </r>
    <r>
      <rPr>
        <sz val="10"/>
        <rFont val="宋体"/>
        <charset val="134"/>
      </rPr>
      <t>万立方米规模</t>
    </r>
  </si>
  <si>
    <r>
      <rPr>
        <sz val="10"/>
        <rFont val="宋体"/>
        <charset val="134"/>
      </rPr>
      <t>8</t>
    </r>
    <r>
      <rPr>
        <sz val="10"/>
        <rFont val="宋体"/>
        <charset val="134"/>
      </rPr>
      <t>月中旬已开工，厂房正在进行土建工程，正在采购设备</t>
    </r>
  </si>
  <si>
    <r>
      <rPr>
        <sz val="10"/>
        <color indexed="8"/>
        <rFont val="宋体"/>
        <charset val="134"/>
      </rPr>
      <t>雪亮工程</t>
    </r>
    <r>
      <rPr>
        <sz val="10"/>
        <color indexed="8"/>
        <rFont val="宋体"/>
        <charset val="134"/>
      </rPr>
      <t>_x000D_</t>
    </r>
  </si>
  <si>
    <t>5、文化旅游产业提质工程（9项）</t>
  </si>
  <si>
    <r>
      <rPr>
        <sz val="10"/>
        <rFont val="宋体"/>
        <charset val="134"/>
      </rPr>
      <t>总建筑面积</t>
    </r>
    <r>
      <rPr>
        <sz val="10"/>
        <rFont val="宋体"/>
        <charset val="134"/>
      </rPr>
      <t>51943.9</t>
    </r>
    <r>
      <rPr>
        <sz val="10"/>
        <rFont val="宋体"/>
        <charset val="134"/>
      </rPr>
      <t>平方米，主要包括河西文化区、通关集市区、原综合办公楼改造、温泉别墅区的景观、绿化；八卦餐厅以西室外管网、水系、景观绿化工程等；一期用地面积</t>
    </r>
    <r>
      <rPr>
        <sz val="10"/>
        <rFont val="宋体"/>
        <charset val="134"/>
      </rPr>
      <t>182363.1</t>
    </r>
    <r>
      <rPr>
        <sz val="10"/>
        <rFont val="宋体"/>
        <charset val="134"/>
      </rPr>
      <t>平方米</t>
    </r>
  </si>
  <si>
    <r>
      <rPr>
        <sz val="10"/>
        <rFont val="宋体"/>
        <charset val="134"/>
      </rPr>
      <t>项目占地</t>
    </r>
    <r>
      <rPr>
        <sz val="10"/>
        <rFont val="宋体"/>
        <charset val="134"/>
      </rPr>
      <t>40</t>
    </r>
    <r>
      <rPr>
        <sz val="10"/>
        <rFont val="宋体"/>
        <charset val="134"/>
      </rPr>
      <t>万平方米，整体景观分为历史文化区、花卉博览区、滨水花田区和民俗体验区。主要建设内容为完成场地平整、土方拉运、种植土回填、花卉及苗木种植、绿化供水管线敷设、喷灌喷头及阀门安装、游步道铺设等</t>
    </r>
  </si>
  <si>
    <r>
      <rPr>
        <sz val="10"/>
        <rFont val="宋体"/>
        <charset val="134"/>
      </rPr>
      <t>项目占地</t>
    </r>
    <r>
      <rPr>
        <sz val="10"/>
        <rFont val="宋体"/>
        <charset val="134"/>
      </rPr>
      <t>10.33</t>
    </r>
    <r>
      <rPr>
        <sz val="10"/>
        <rFont val="宋体"/>
        <charset val="134"/>
      </rPr>
      <t>万平方米，分为四个建设区域：</t>
    </r>
    <r>
      <rPr>
        <sz val="10"/>
        <rFont val="宋体"/>
        <charset val="134"/>
      </rPr>
      <t>A</t>
    </r>
    <r>
      <rPr>
        <sz val="10"/>
        <rFont val="宋体"/>
        <charset val="134"/>
      </rPr>
      <t>区护国寺西侧（</t>
    </r>
    <r>
      <rPr>
        <sz val="10"/>
        <rFont val="宋体"/>
        <charset val="134"/>
      </rPr>
      <t>25894.7</t>
    </r>
    <r>
      <rPr>
        <sz val="10"/>
        <rFont val="宋体"/>
        <charset val="134"/>
      </rPr>
      <t>平方米）、</t>
    </r>
    <r>
      <rPr>
        <sz val="10"/>
        <rFont val="宋体"/>
        <charset val="134"/>
      </rPr>
      <t>B</t>
    </r>
    <r>
      <rPr>
        <sz val="10"/>
        <rFont val="宋体"/>
        <charset val="134"/>
      </rPr>
      <t>区景观湖南侧（</t>
    </r>
    <r>
      <rPr>
        <sz val="10"/>
        <rFont val="宋体"/>
        <charset val="134"/>
      </rPr>
      <t>31706.5</t>
    </r>
    <r>
      <rPr>
        <sz val="10"/>
        <rFont val="宋体"/>
        <charset val="134"/>
      </rPr>
      <t>平方米）、</t>
    </r>
    <r>
      <rPr>
        <sz val="10"/>
        <rFont val="宋体"/>
        <charset val="134"/>
      </rPr>
      <t>C</t>
    </r>
    <r>
      <rPr>
        <sz val="10"/>
        <rFont val="宋体"/>
        <charset val="134"/>
      </rPr>
      <t>区兰新西路北侧（</t>
    </r>
    <r>
      <rPr>
        <sz val="10"/>
        <rFont val="宋体"/>
        <charset val="134"/>
      </rPr>
      <t>23292.4</t>
    </r>
    <r>
      <rPr>
        <sz val="10"/>
        <rFont val="宋体"/>
        <charset val="134"/>
      </rPr>
      <t>平方米）、</t>
    </r>
    <r>
      <rPr>
        <sz val="10"/>
        <rFont val="宋体"/>
        <charset val="134"/>
      </rPr>
      <t>D</t>
    </r>
    <r>
      <rPr>
        <sz val="10"/>
        <rFont val="宋体"/>
        <charset val="134"/>
      </rPr>
      <t>区花博园三标南侧（</t>
    </r>
    <r>
      <rPr>
        <sz val="10"/>
        <rFont val="宋体"/>
        <charset val="134"/>
      </rPr>
      <t>22431.7</t>
    </r>
    <r>
      <rPr>
        <sz val="10"/>
        <rFont val="宋体"/>
        <charset val="134"/>
      </rPr>
      <t>平方米），重要建设内容为完成场地平整、微地形整理、种植熟土拉运回填、灌溉管网敷设及苗木种植、养护、景观照明</t>
    </r>
  </si>
  <si>
    <t>嘉峪关监测预警管理平台功能扩展及提升，监测中心智能化建设，三个外围监测站建设，监测课题研究及人员培训</t>
  </si>
  <si>
    <t>嘉峪关丝路（长城）文化研究院</t>
  </si>
  <si>
    <t>大型记录片《河西走廊之嘉峪关》</t>
  </si>
  <si>
    <r>
      <rPr>
        <sz val="10"/>
        <rFont val="宋体"/>
        <charset val="134"/>
      </rPr>
      <t>纪录片计划拍摄六集，分别从政治、军事、经济、文化、工业、生活等视角描绘嘉峪关借助</t>
    </r>
    <r>
      <rPr>
        <sz val="10"/>
        <rFont val="宋体"/>
        <charset val="134"/>
      </rPr>
      <t>“</t>
    </r>
    <r>
      <rPr>
        <sz val="10"/>
        <rFont val="宋体"/>
        <charset val="134"/>
      </rPr>
      <t>一带一路</t>
    </r>
    <r>
      <rPr>
        <sz val="10"/>
        <rFont val="宋体"/>
        <charset val="134"/>
      </rPr>
      <t>”</t>
    </r>
    <r>
      <rPr>
        <sz val="10"/>
        <rFont val="宋体"/>
        <charset val="134"/>
      </rPr>
      <t>战略，全力打造新型工业旅游现代化区域中心城市和文化强市</t>
    </r>
  </si>
  <si>
    <t>已完成全部拍摄内容和后期剪辑制作</t>
  </si>
  <si>
    <t>完成发行并通过验收</t>
  </si>
  <si>
    <t>6、循环农业发展工程（1项）</t>
  </si>
  <si>
    <t>酒钢宏丰公司种植园戈壁设施农业示范区项目</t>
  </si>
  <si>
    <t>项目总面积304.亩，新建日光温室78座、连栋智能温室2座、鸟巢式智能温室3座、三层单面综合楼1栋</t>
  </si>
  <si>
    <t>正在施工</t>
  </si>
  <si>
    <t>酒钢宏丰</t>
  </si>
  <si>
    <t>7、通道物流项目（2项）</t>
  </si>
  <si>
    <r>
      <rPr>
        <sz val="10"/>
        <color indexed="8"/>
        <rFont val="宋体"/>
        <charset val="134"/>
      </rPr>
      <t>规划总占地面积</t>
    </r>
    <r>
      <rPr>
        <sz val="10"/>
        <color indexed="8"/>
        <rFont val="宋体"/>
        <charset val="134"/>
      </rPr>
      <t>90</t>
    </r>
    <r>
      <rPr>
        <sz val="10"/>
        <color indexed="8"/>
        <rFont val="宋体"/>
        <charset val="134"/>
      </rPr>
      <t>亩，一期建设综合性仓储分拣中心</t>
    </r>
    <r>
      <rPr>
        <sz val="10"/>
        <color indexed="8"/>
        <rFont val="宋体"/>
        <charset val="134"/>
      </rPr>
      <t>2</t>
    </r>
    <r>
      <rPr>
        <sz val="10"/>
        <color indexed="8"/>
        <rFont val="宋体"/>
        <charset val="134"/>
      </rPr>
      <t>座；二期建设电商综合办公楼、城乡电商快递分拣仓储中心、农业电商商品仓储中心及配套设施</t>
    </r>
  </si>
  <si>
    <r>
      <rPr>
        <sz val="10"/>
        <color indexed="8"/>
        <rFont val="宋体"/>
        <charset val="134"/>
      </rPr>
      <t>总占地面积</t>
    </r>
    <r>
      <rPr>
        <sz val="10"/>
        <color indexed="8"/>
        <rFont val="宋体"/>
        <charset val="134"/>
      </rPr>
      <t>31800</t>
    </r>
    <r>
      <rPr>
        <sz val="10"/>
        <color indexed="8"/>
        <rFont val="宋体"/>
        <charset val="134"/>
      </rPr>
      <t>平方米，建设办公楼</t>
    </r>
    <r>
      <rPr>
        <sz val="10"/>
        <color indexed="8"/>
        <rFont val="宋体"/>
        <charset val="134"/>
      </rPr>
      <t>6000</t>
    </r>
    <r>
      <rPr>
        <sz val="10"/>
        <color indexed="8"/>
        <rFont val="宋体"/>
        <charset val="134"/>
      </rPr>
      <t>平方米；物流配送中心库房</t>
    </r>
    <r>
      <rPr>
        <sz val="10"/>
        <color indexed="8"/>
        <rFont val="宋体"/>
        <charset val="134"/>
      </rPr>
      <t>8</t>
    </r>
    <r>
      <rPr>
        <sz val="10"/>
        <color indexed="8"/>
        <rFont val="宋体"/>
        <charset val="134"/>
      </rPr>
      <t>座，</t>
    </r>
    <r>
      <rPr>
        <sz val="10"/>
        <color indexed="8"/>
        <rFont val="宋体"/>
        <charset val="134"/>
      </rPr>
      <t>20800</t>
    </r>
    <r>
      <rPr>
        <sz val="10"/>
        <color indexed="8"/>
        <rFont val="宋体"/>
        <charset val="134"/>
      </rPr>
      <t>平方米；停车场</t>
    </r>
    <r>
      <rPr>
        <sz val="10"/>
        <color indexed="8"/>
        <rFont val="宋体"/>
        <charset val="134"/>
      </rPr>
      <t>5000</t>
    </r>
    <r>
      <rPr>
        <sz val="10"/>
        <color indexed="8"/>
        <rFont val="宋体"/>
        <charset val="134"/>
      </rPr>
      <t>平方米；配套冷链冷藏设备、配送车辆、场地绿化等相关附属设施</t>
    </r>
  </si>
  <si>
    <t>二、新建（110项）</t>
  </si>
  <si>
    <t>（一）基础设施及民生保障工程（49项）</t>
  </si>
  <si>
    <t>1、交通基础设施（6项）</t>
  </si>
  <si>
    <r>
      <rPr>
        <sz val="10"/>
        <color indexed="8"/>
        <rFont val="宋体"/>
        <charset val="134"/>
      </rPr>
      <t>项目路线全长约</t>
    </r>
    <r>
      <rPr>
        <sz val="10"/>
        <color indexed="8"/>
        <rFont val="宋体"/>
        <charset val="134"/>
      </rPr>
      <t>59.76</t>
    </r>
    <r>
      <rPr>
        <sz val="10"/>
        <color indexed="8"/>
        <rFont val="宋体"/>
        <charset val="134"/>
      </rPr>
      <t>公里，其中酒泉市约</t>
    </r>
    <r>
      <rPr>
        <sz val="10"/>
        <color indexed="8"/>
        <rFont val="宋体"/>
        <charset val="134"/>
      </rPr>
      <t>11.21</t>
    </r>
    <r>
      <rPr>
        <sz val="10"/>
        <color indexed="8"/>
        <rFont val="宋体"/>
        <charset val="134"/>
      </rPr>
      <t>公里，嘉峪关市约</t>
    </r>
    <r>
      <rPr>
        <sz val="10"/>
        <color indexed="8"/>
        <rFont val="宋体"/>
        <charset val="134"/>
      </rPr>
      <t>48.55</t>
    </r>
    <r>
      <rPr>
        <sz val="10"/>
        <color indexed="8"/>
        <rFont val="宋体"/>
        <charset val="134"/>
      </rPr>
      <t>公里</t>
    </r>
  </si>
  <si>
    <r>
      <rPr>
        <sz val="10"/>
        <color indexed="8"/>
        <rFont val="宋体"/>
        <charset val="134"/>
      </rPr>
      <t>按照</t>
    </r>
    <r>
      <rPr>
        <sz val="10"/>
        <color indexed="8"/>
        <rFont val="宋体"/>
        <charset val="134"/>
      </rPr>
      <t>PPP</t>
    </r>
    <r>
      <rPr>
        <sz val="10"/>
        <color indexed="8"/>
        <rFont val="宋体"/>
        <charset val="134"/>
      </rPr>
      <t>模式组织项目建设，完成部分建设内容</t>
    </r>
  </si>
  <si>
    <t>G312线酒泉城区过境段改建工程（嘉峪关段）</t>
  </si>
  <si>
    <t>该项目起于酒泉总寨工业园区，止于酒钢尾矿坝附近。总里程为59公里</t>
  </si>
  <si>
    <t>正在开展项目前期工作</t>
  </si>
  <si>
    <r>
      <rPr>
        <sz val="10"/>
        <color indexed="8"/>
        <rFont val="宋体"/>
        <charset val="134"/>
      </rPr>
      <t>该项目起点位于</t>
    </r>
    <r>
      <rPr>
        <sz val="10"/>
        <color indexed="8"/>
        <rFont val="宋体"/>
        <charset val="134"/>
      </rPr>
      <t>68217</t>
    </r>
    <r>
      <rPr>
        <sz val="10"/>
        <color indexed="8"/>
        <rFont val="宋体"/>
        <charset val="134"/>
      </rPr>
      <t>部队南门，终点止于祁丰区训练场。公路总长</t>
    </r>
    <r>
      <rPr>
        <sz val="10"/>
        <color indexed="8"/>
        <rFont val="宋体"/>
        <charset val="134"/>
      </rPr>
      <t>33</t>
    </r>
    <r>
      <rPr>
        <sz val="10"/>
        <color indexed="8"/>
        <rFont val="宋体"/>
        <charset val="134"/>
      </rPr>
      <t>公里</t>
    </r>
  </si>
  <si>
    <t xml:space="preserve">嘉峪关68207部队至玉门东火车站公路建设工程 </t>
  </si>
  <si>
    <t>新建道路全长41.51公里，线路起自68207部队，经中华孔雀苑、关园子山训练场、G30收费站黑山湖立交，止于兰新铁路玉门东站货场</t>
  </si>
  <si>
    <t>2、市政基础设施（11项）</t>
  </si>
  <si>
    <t>嘉东工业园拓展区部分道路及附属工程</t>
  </si>
  <si>
    <t>新建16米宽沥青混凝土机非混合车道1500米，双侧安装道侧石及护坡3000米，双侧安装太阳能LED路灯86套，双侧绿化带各宽3米并敷设DN150绿化供水及滴管管线，种植沙柳1000株</t>
  </si>
  <si>
    <t>嘉东工业园生产、生活供水干线改造项目</t>
  </si>
  <si>
    <t>改造机场路东侧、创业大道北侧、金港路东侧、西二号路东侧生产、生活供水管网27.6公里，改造现有供水管线</t>
  </si>
  <si>
    <r>
      <rPr>
        <sz val="10"/>
        <rFont val="宋体"/>
        <charset val="134"/>
      </rPr>
      <t>对兰州铁路局嘉峪关市职工家属区现有</t>
    </r>
    <r>
      <rPr>
        <sz val="10"/>
        <rFont val="宋体"/>
        <charset val="134"/>
      </rPr>
      <t>17</t>
    </r>
    <r>
      <rPr>
        <sz val="10"/>
        <rFont val="宋体"/>
        <charset val="134"/>
      </rPr>
      <t>个生活小区，</t>
    </r>
    <r>
      <rPr>
        <sz val="10"/>
        <rFont val="宋体"/>
        <charset val="134"/>
      </rPr>
      <t>9805</t>
    </r>
    <r>
      <rPr>
        <sz val="10"/>
        <rFont val="宋体"/>
        <charset val="134"/>
      </rPr>
      <t>户进行管网改造</t>
    </r>
  </si>
  <si>
    <r>
      <rPr>
        <sz val="10"/>
        <color indexed="8"/>
        <rFont val="宋体"/>
        <charset val="134"/>
      </rPr>
      <t>嘉峪关供电段职工家属区</t>
    </r>
    <r>
      <rPr>
        <sz val="10"/>
        <color indexed="8"/>
        <rFont val="宋体"/>
        <charset val="134"/>
      </rPr>
      <t>“</t>
    </r>
    <r>
      <rPr>
        <sz val="10"/>
        <color indexed="8"/>
        <rFont val="宋体"/>
        <charset val="134"/>
      </rPr>
      <t>三供一业</t>
    </r>
    <r>
      <rPr>
        <sz val="10"/>
        <color indexed="8"/>
        <rFont val="宋体"/>
        <charset val="134"/>
      </rPr>
      <t>”</t>
    </r>
    <r>
      <rPr>
        <sz val="10"/>
        <color indexed="8"/>
        <rFont val="宋体"/>
        <charset val="134"/>
      </rPr>
      <t>供电分离移交改造项目</t>
    </r>
  </si>
  <si>
    <r>
      <rPr>
        <sz val="10"/>
        <color indexed="8"/>
        <rFont val="宋体"/>
        <charset val="134"/>
      </rPr>
      <t>嘉峪关供电段移交居民户</t>
    </r>
    <r>
      <rPr>
        <sz val="10"/>
        <color indexed="8"/>
        <rFont val="宋体"/>
        <charset val="134"/>
      </rPr>
      <t>10169</t>
    </r>
    <r>
      <rPr>
        <sz val="10"/>
        <color indexed="8"/>
        <rFont val="宋体"/>
        <charset val="134"/>
      </rPr>
      <t>户，大用户及个体</t>
    </r>
    <r>
      <rPr>
        <sz val="10"/>
        <color indexed="8"/>
        <rFont val="宋体"/>
        <charset val="134"/>
      </rPr>
      <t>392</t>
    </r>
    <r>
      <rPr>
        <sz val="10"/>
        <color indexed="8"/>
        <rFont val="宋体"/>
        <charset val="134"/>
      </rPr>
      <t>户，拆除</t>
    </r>
    <r>
      <rPr>
        <sz val="10"/>
        <color indexed="8"/>
        <rFont val="宋体"/>
        <charset val="134"/>
      </rPr>
      <t>10kv</t>
    </r>
    <r>
      <rPr>
        <sz val="10"/>
        <color indexed="8"/>
        <rFont val="宋体"/>
        <charset val="134"/>
      </rPr>
      <t>架空线路</t>
    </r>
    <r>
      <rPr>
        <sz val="10"/>
        <color indexed="8"/>
        <rFont val="宋体"/>
        <charset val="134"/>
      </rPr>
      <t>4950</t>
    </r>
    <r>
      <rPr>
        <sz val="10"/>
        <color indexed="8"/>
        <rFont val="宋体"/>
        <charset val="134"/>
      </rPr>
      <t>米；拆除</t>
    </r>
    <r>
      <rPr>
        <sz val="10"/>
        <color indexed="8"/>
        <rFont val="宋体"/>
        <charset val="134"/>
      </rPr>
      <t>0.4kv</t>
    </r>
    <r>
      <rPr>
        <sz val="10"/>
        <color indexed="8"/>
        <rFont val="宋体"/>
        <charset val="134"/>
      </rPr>
      <t>架空线路</t>
    </r>
    <r>
      <rPr>
        <sz val="10"/>
        <color indexed="8"/>
        <rFont val="宋体"/>
        <charset val="134"/>
      </rPr>
      <t>9940</t>
    </r>
    <r>
      <rPr>
        <sz val="10"/>
        <color indexed="8"/>
        <rFont val="宋体"/>
        <charset val="134"/>
      </rPr>
      <t>米；拆除砼杆</t>
    </r>
    <r>
      <rPr>
        <sz val="10"/>
        <color indexed="8"/>
        <rFont val="宋体"/>
        <charset val="134"/>
      </rPr>
      <t>270</t>
    </r>
    <r>
      <rPr>
        <sz val="10"/>
        <color indexed="8"/>
        <rFont val="宋体"/>
        <charset val="134"/>
      </rPr>
      <t>基；拆除台变</t>
    </r>
    <r>
      <rPr>
        <sz val="10"/>
        <color indexed="8"/>
        <rFont val="宋体"/>
        <charset val="134"/>
      </rPr>
      <t>7</t>
    </r>
    <r>
      <rPr>
        <sz val="10"/>
        <color indexed="8"/>
        <rFont val="宋体"/>
        <charset val="134"/>
      </rPr>
      <t>台</t>
    </r>
  </si>
  <si>
    <t>国网嘉峪关供电公司</t>
  </si>
  <si>
    <r>
      <rPr>
        <sz val="10"/>
        <rFont val="宋体"/>
        <charset val="134"/>
      </rPr>
      <t>对嘉峪关供电公司职工家属区现有</t>
    </r>
    <r>
      <rPr>
        <sz val="10"/>
        <rFont val="宋体"/>
        <charset val="134"/>
      </rPr>
      <t>3</t>
    </r>
    <r>
      <rPr>
        <sz val="10"/>
        <rFont val="宋体"/>
        <charset val="134"/>
      </rPr>
      <t>个生活小区，共计</t>
    </r>
    <r>
      <rPr>
        <sz val="10"/>
        <rFont val="宋体"/>
        <charset val="134"/>
      </rPr>
      <t>648</t>
    </r>
    <r>
      <rPr>
        <sz val="10"/>
        <rFont val="宋体"/>
        <charset val="134"/>
      </rPr>
      <t>户，进行管网改造</t>
    </r>
  </si>
  <si>
    <r>
      <rPr>
        <sz val="10"/>
        <color indexed="8"/>
        <rFont val="宋体"/>
        <charset val="134"/>
      </rPr>
      <t>大唐八</t>
    </r>
    <r>
      <rPr>
        <sz val="10"/>
        <color indexed="8"/>
        <rFont val="宋体"/>
        <charset val="134"/>
      </rPr>
      <t>O</t>
    </r>
    <r>
      <rPr>
        <sz val="10"/>
        <color indexed="8"/>
        <rFont val="宋体"/>
        <charset val="134"/>
      </rPr>
      <t>三发电厂职工家属区给排水、供热、供气改造项目</t>
    </r>
  </si>
  <si>
    <r>
      <rPr>
        <sz val="10"/>
        <rFont val="宋体"/>
        <charset val="134"/>
      </rPr>
      <t>对大唐八</t>
    </r>
    <r>
      <rPr>
        <sz val="10"/>
        <rFont val="宋体"/>
        <charset val="134"/>
      </rPr>
      <t>O</t>
    </r>
    <r>
      <rPr>
        <sz val="10"/>
        <rFont val="宋体"/>
        <charset val="134"/>
      </rPr>
      <t>三发电厂职工家属区现有</t>
    </r>
    <r>
      <rPr>
        <sz val="10"/>
        <color indexed="8"/>
        <rFont val="宋体"/>
        <charset val="134"/>
      </rPr>
      <t>1</t>
    </r>
    <r>
      <rPr>
        <sz val="10"/>
        <color indexed="8"/>
        <rFont val="宋体"/>
        <charset val="134"/>
      </rPr>
      <t>个</t>
    </r>
    <r>
      <rPr>
        <sz val="10"/>
        <rFont val="宋体"/>
        <charset val="134"/>
      </rPr>
      <t>生活小区，共计</t>
    </r>
    <r>
      <rPr>
        <sz val="10"/>
        <rFont val="宋体"/>
        <charset val="134"/>
      </rPr>
      <t>880</t>
    </r>
    <r>
      <rPr>
        <sz val="10"/>
        <rFont val="宋体"/>
        <charset val="134"/>
      </rPr>
      <t>户，进行管网改造</t>
    </r>
  </si>
  <si>
    <r>
      <rPr>
        <sz val="10"/>
        <color indexed="8"/>
        <rFont val="宋体"/>
        <charset val="134"/>
      </rPr>
      <t>大唐八零三发电厂（嘉峪关）阳光小区</t>
    </r>
    <r>
      <rPr>
        <sz val="10"/>
        <color indexed="8"/>
        <rFont val="宋体"/>
        <charset val="134"/>
      </rPr>
      <t>“</t>
    </r>
    <r>
      <rPr>
        <sz val="10"/>
        <color indexed="8"/>
        <rFont val="宋体"/>
        <charset val="134"/>
      </rPr>
      <t>三供一业</t>
    </r>
    <r>
      <rPr>
        <sz val="10"/>
        <color indexed="8"/>
        <rFont val="宋体"/>
        <charset val="134"/>
      </rPr>
      <t>”</t>
    </r>
    <r>
      <rPr>
        <sz val="10"/>
        <color indexed="8"/>
        <rFont val="宋体"/>
        <charset val="134"/>
      </rPr>
      <t>供电设施改造项目</t>
    </r>
    <r>
      <rPr>
        <sz val="10"/>
        <color indexed="8"/>
        <rFont val="宋体"/>
        <charset val="134"/>
      </rPr>
      <t>10KV</t>
    </r>
    <r>
      <rPr>
        <sz val="10"/>
        <color indexed="8"/>
        <rFont val="宋体"/>
        <charset val="134"/>
      </rPr>
      <t>配电工程</t>
    </r>
  </si>
  <si>
    <r>
      <rPr>
        <sz val="10"/>
        <color indexed="8"/>
        <rFont val="宋体"/>
        <charset val="134"/>
      </rPr>
      <t>改造更换原有住宅用电用源</t>
    </r>
    <r>
      <rPr>
        <sz val="10"/>
        <color indexed="8"/>
        <rFont val="宋体"/>
        <charset val="134"/>
      </rPr>
      <t>“T”</t>
    </r>
    <r>
      <rPr>
        <sz val="10"/>
        <color indexed="8"/>
        <rFont val="宋体"/>
        <charset val="134"/>
      </rPr>
      <t>接点（朝阳支线</t>
    </r>
    <r>
      <rPr>
        <sz val="10"/>
        <color indexed="8"/>
        <rFont val="宋体"/>
        <charset val="134"/>
      </rPr>
      <t>3#</t>
    </r>
    <r>
      <rPr>
        <sz val="10"/>
        <color indexed="8"/>
        <rFont val="宋体"/>
        <charset val="134"/>
      </rPr>
      <t>分接箱）电缆分接箱，更换为二进四出环网柜。改造共有居民</t>
    </r>
    <r>
      <rPr>
        <sz val="10"/>
        <color indexed="8"/>
        <rFont val="宋体"/>
        <charset val="134"/>
      </rPr>
      <t>880</t>
    </r>
    <r>
      <rPr>
        <sz val="10"/>
        <color indexed="8"/>
        <rFont val="宋体"/>
        <charset val="134"/>
      </rPr>
      <t>户</t>
    </r>
  </si>
  <si>
    <t>市委办（档案局）
教育局
体育局</t>
  </si>
  <si>
    <t>食品检（监）测实验室、产品质量检测实验室联建项目二期工程</t>
  </si>
  <si>
    <t>在二期预留用地923平方米上建设二层实验楼，主要建设检验室、固废储存室、车库等1820平方米</t>
  </si>
  <si>
    <r>
      <rPr>
        <sz val="10"/>
        <color indexed="8"/>
        <rFont val="宋体"/>
        <charset val="134"/>
      </rPr>
      <t>派出所建筑面积</t>
    </r>
    <r>
      <rPr>
        <sz val="10"/>
        <color indexed="8"/>
        <rFont val="宋体"/>
        <charset val="134"/>
      </rPr>
      <t>3000</t>
    </r>
    <r>
      <rPr>
        <sz val="10"/>
        <color indexed="8"/>
        <rFont val="宋体"/>
        <charset val="134"/>
      </rPr>
      <t>平方米。同时配套建设室外工程、执法办案区和五小工程</t>
    </r>
  </si>
  <si>
    <r>
      <rPr>
        <sz val="10"/>
        <rFont val="宋体"/>
        <charset val="134"/>
      </rPr>
      <t>总建筑面积6273平方米，其中6食堂面积2137平方米，新建学生宿舍面积4136平方米</t>
    </r>
  </si>
  <si>
    <r>
      <rPr>
        <sz val="10"/>
        <rFont val="宋体"/>
        <charset val="134"/>
      </rPr>
      <t>占地面积</t>
    </r>
    <r>
      <rPr>
        <sz val="10"/>
        <rFont val="宋体"/>
        <charset val="134"/>
      </rPr>
      <t>3114</t>
    </r>
    <r>
      <rPr>
        <sz val="10"/>
        <rFont val="宋体"/>
        <charset val="134"/>
      </rPr>
      <t>平方米，规划总建筑面积</t>
    </r>
    <r>
      <rPr>
        <sz val="10"/>
        <rFont val="宋体"/>
        <charset val="134"/>
      </rPr>
      <t>5889.4</t>
    </r>
    <r>
      <rPr>
        <sz val="10"/>
        <rFont val="宋体"/>
        <charset val="134"/>
      </rPr>
      <t>平方米。建设综合康复、儿童脑瘫、孤独症、听力语言、儿童智力康复辅具供应服务等功能用房及相关服务设施</t>
    </r>
  </si>
  <si>
    <t>拆除原卫生院2320平方米，还建峪泉镇卫生院一座1500平方米</t>
  </si>
  <si>
    <t>大景区管委会
卫生健康委</t>
  </si>
  <si>
    <r>
      <rPr>
        <sz val="10"/>
        <rFont val="宋体"/>
        <charset val="134"/>
      </rPr>
      <t>内设有办公、儿童宿舍、心理辅导、阅览、学习、餐厅、浴室等功能室。建筑面积</t>
    </r>
    <r>
      <rPr>
        <sz val="10"/>
        <rFont val="宋体"/>
        <charset val="134"/>
      </rPr>
      <t>1500</t>
    </r>
    <r>
      <rPr>
        <sz val="10"/>
        <rFont val="宋体"/>
        <charset val="134"/>
      </rPr>
      <t>平方米</t>
    </r>
  </si>
  <si>
    <r>
      <rPr>
        <sz val="10"/>
        <color indexed="8"/>
        <rFont val="宋体"/>
        <charset val="134"/>
      </rPr>
      <t>房屋本体改造改造总户数</t>
    </r>
    <r>
      <rPr>
        <sz val="10"/>
        <color indexed="8"/>
        <rFont val="宋体"/>
        <charset val="134"/>
      </rPr>
      <t>1240</t>
    </r>
    <r>
      <rPr>
        <sz val="10"/>
        <color indexed="8"/>
        <rFont val="宋体"/>
        <charset val="134"/>
      </rPr>
      <t>户，建筑面积</t>
    </r>
    <r>
      <rPr>
        <sz val="10"/>
        <color indexed="8"/>
        <rFont val="宋体"/>
        <charset val="134"/>
      </rPr>
      <t>902436</t>
    </r>
    <r>
      <rPr>
        <sz val="10"/>
        <color indexed="8"/>
        <rFont val="宋体"/>
        <charset val="134"/>
      </rPr>
      <t>平方米</t>
    </r>
  </si>
  <si>
    <t>5栋高层，2栋23层、1栋18层、1栋15层、1栋11层建设规模约11万平</t>
  </si>
  <si>
    <r>
      <rPr>
        <sz val="10"/>
        <rFont val="宋体"/>
        <charset val="134"/>
      </rPr>
      <t>嘉峪关市南湖国际住宅小区</t>
    </r>
    <r>
      <rPr>
        <sz val="10"/>
        <rFont val="宋体"/>
        <charset val="134"/>
      </rPr>
      <t>A</t>
    </r>
    <r>
      <rPr>
        <sz val="10"/>
        <rFont val="宋体"/>
        <charset val="134"/>
      </rPr>
      <t>区一期，建设</t>
    </r>
    <r>
      <rPr>
        <sz val="10"/>
        <rFont val="宋体"/>
        <charset val="134"/>
      </rPr>
      <t>13</t>
    </r>
    <r>
      <rPr>
        <sz val="10"/>
        <rFont val="宋体"/>
        <charset val="134"/>
      </rPr>
      <t>栋住宅楼、商业</t>
    </r>
  </si>
  <si>
    <r>
      <rPr>
        <sz val="10"/>
        <rFont val="宋体"/>
        <charset val="134"/>
      </rPr>
      <t>13</t>
    </r>
    <r>
      <rPr>
        <sz val="10"/>
        <rFont val="宋体"/>
        <charset val="134"/>
      </rPr>
      <t>栋住宅、商业主体完工</t>
    </r>
  </si>
  <si>
    <r>
      <rPr>
        <sz val="10"/>
        <color indexed="8"/>
        <rFont val="宋体"/>
        <charset val="134"/>
      </rPr>
      <t>建设集住宿、餐饮、娱乐、商务、旅游于一体的宾馆，总建筑面积</t>
    </r>
    <r>
      <rPr>
        <sz val="10"/>
        <color indexed="8"/>
        <rFont val="宋体"/>
        <charset val="134"/>
      </rPr>
      <t>20000</t>
    </r>
    <r>
      <rPr>
        <sz val="10"/>
        <color indexed="8"/>
        <rFont val="宋体"/>
        <charset val="134"/>
      </rPr>
      <t>平方米</t>
    </r>
  </si>
  <si>
    <r>
      <rPr>
        <sz val="10"/>
        <color indexed="8"/>
        <rFont val="宋体"/>
        <charset val="134"/>
      </rPr>
      <t>2018</t>
    </r>
    <r>
      <rPr>
        <sz val="10"/>
        <rFont val="宋体"/>
        <charset val="134"/>
      </rPr>
      <t xml:space="preserve">   -   2019_x000D_</t>
    </r>
  </si>
  <si>
    <r>
      <rPr>
        <sz val="10"/>
        <color indexed="8"/>
        <rFont val="宋体"/>
        <charset val="134"/>
      </rPr>
      <t>改建综合楼一栋，总建筑面积</t>
    </r>
    <r>
      <rPr>
        <sz val="10"/>
        <color indexed="8"/>
        <rFont val="宋体"/>
        <charset val="134"/>
      </rPr>
      <t>24122</t>
    </r>
    <r>
      <rPr>
        <sz val="10"/>
        <color indexed="8"/>
        <rFont val="宋体"/>
        <charset val="134"/>
      </rPr>
      <t>平方米</t>
    </r>
  </si>
  <si>
    <r>
      <rPr>
        <sz val="10"/>
        <color indexed="8"/>
        <rFont val="宋体"/>
        <charset val="134"/>
      </rPr>
      <t>201</t>
    </r>
    <r>
      <rPr>
        <sz val="10"/>
        <rFont val="宋体"/>
        <charset val="134"/>
      </rPr>
      <t>8
-
2019_x000D_</t>
    </r>
  </si>
  <si>
    <t>嘉峪关市粮食和物资储备局</t>
  </si>
  <si>
    <t>（二）绿色生态产业发展项目（61项）</t>
  </si>
  <si>
    <t>1、生态安全屏障建设工程（14项）</t>
  </si>
  <si>
    <t>在三镇有针对性的修建污水处理设备，根据村情实际，采取相对独立集中的方式，新建污水处理设施及70公里左右的配套管网</t>
  </si>
  <si>
    <t>新建垃圾压缩站5座，太阳能阳光堆肥房3座、购置垃圾斗234个，购置垃圾清运车7辆，电动收集车123辆，维修更换果皮箱及其他</t>
  </si>
  <si>
    <t>嘉峪关市文殊水库工程</t>
  </si>
  <si>
    <r>
      <rPr>
        <sz val="10"/>
        <color indexed="8"/>
        <rFont val="宋体"/>
        <charset val="134"/>
      </rPr>
      <t>新建</t>
    </r>
    <r>
      <rPr>
        <sz val="10"/>
        <color indexed="8"/>
        <rFont val="宋体"/>
        <charset val="134"/>
      </rPr>
      <t>96.28</t>
    </r>
    <r>
      <rPr>
        <sz val="10"/>
        <color indexed="8"/>
        <rFont val="宋体"/>
        <charset val="134"/>
      </rPr>
      <t>万</t>
    </r>
    <r>
      <rPr>
        <sz val="10"/>
        <color indexed="8"/>
        <rFont val="宋体"/>
        <charset val="134"/>
      </rPr>
      <t>m3</t>
    </r>
    <r>
      <rPr>
        <sz val="10"/>
        <color indexed="8"/>
        <rFont val="宋体"/>
        <charset val="134"/>
      </rPr>
      <t>水库一座，输、泄水管</t>
    </r>
    <r>
      <rPr>
        <sz val="10"/>
        <color indexed="8"/>
        <rFont val="宋体"/>
        <charset val="134"/>
      </rPr>
      <t>2</t>
    </r>
    <r>
      <rPr>
        <sz val="10"/>
        <color indexed="8"/>
        <rFont val="宋体"/>
        <charset val="134"/>
      </rPr>
      <t>条长</t>
    </r>
    <r>
      <rPr>
        <sz val="10"/>
        <color indexed="8"/>
        <rFont val="宋体"/>
        <charset val="134"/>
      </rPr>
      <t>14.869km</t>
    </r>
    <r>
      <rPr>
        <sz val="10"/>
        <color indexed="8"/>
        <rFont val="宋体"/>
        <charset val="134"/>
      </rPr>
      <t>，管理房</t>
    </r>
    <r>
      <rPr>
        <sz val="10"/>
        <color indexed="8"/>
        <rFont val="宋体"/>
        <charset val="134"/>
      </rPr>
      <t>96.99m</t>
    </r>
    <r>
      <rPr>
        <vertAlign val="superscript"/>
        <sz val="10"/>
        <color indexed="8"/>
        <rFont val="宋体"/>
        <charset val="134"/>
      </rPr>
      <t>2</t>
    </r>
    <r>
      <rPr>
        <sz val="10"/>
        <color indexed="8"/>
        <rFont val="宋体"/>
        <charset val="134"/>
      </rPr>
      <t>及其他附属配套设施</t>
    </r>
  </si>
  <si>
    <t>具备招标条件</t>
  </si>
  <si>
    <t>园林局</t>
  </si>
  <si>
    <r>
      <rPr>
        <sz val="10"/>
        <rFont val="宋体"/>
        <charset val="134"/>
      </rPr>
      <t>完成</t>
    </r>
    <r>
      <rPr>
        <sz val="10"/>
        <rFont val="宋体"/>
        <charset val="134"/>
      </rPr>
      <t>120</t>
    </r>
    <r>
      <rPr>
        <sz val="10"/>
        <rFont val="宋体"/>
        <charset val="134"/>
      </rPr>
      <t>台电解槽全石墨化改造</t>
    </r>
  </si>
  <si>
    <r>
      <rPr>
        <sz val="10"/>
        <color indexed="8"/>
        <rFont val="宋体"/>
        <charset val="134"/>
      </rPr>
      <t>不锈钢新建</t>
    </r>
    <r>
      <rPr>
        <sz val="10"/>
        <color indexed="8"/>
        <rFont val="宋体"/>
        <charset val="134"/>
      </rPr>
      <t>30</t>
    </r>
    <r>
      <rPr>
        <sz val="10"/>
        <color indexed="8"/>
        <rFont val="宋体"/>
        <charset val="134"/>
      </rPr>
      <t>台罩式炉及配套制氢站项目</t>
    </r>
  </si>
  <si>
    <r>
      <rPr>
        <sz val="10"/>
        <rFont val="宋体"/>
        <charset val="134"/>
      </rPr>
      <t>新建</t>
    </r>
    <r>
      <rPr>
        <sz val="10"/>
        <rFont val="宋体"/>
        <charset val="134"/>
      </rPr>
      <t>30</t>
    </r>
    <r>
      <rPr>
        <sz val="10"/>
        <rFont val="宋体"/>
        <charset val="134"/>
      </rPr>
      <t>座罩式退火炉，年处理</t>
    </r>
    <r>
      <rPr>
        <sz val="10"/>
        <rFont val="宋体"/>
        <charset val="134"/>
      </rPr>
      <t>35</t>
    </r>
    <r>
      <rPr>
        <sz val="10"/>
        <rFont val="宋体"/>
        <charset val="134"/>
      </rPr>
      <t>万吨罩退</t>
    </r>
    <r>
      <rPr>
        <sz val="10"/>
        <rFont val="宋体"/>
        <charset val="134"/>
      </rPr>
      <t>AISI400</t>
    </r>
    <r>
      <rPr>
        <sz val="10"/>
        <rFont val="宋体"/>
        <charset val="134"/>
      </rPr>
      <t>系不锈钢产品</t>
    </r>
  </si>
  <si>
    <r>
      <rPr>
        <sz val="10"/>
        <rFont val="宋体"/>
        <charset val="134"/>
      </rPr>
      <t>新建</t>
    </r>
    <r>
      <rPr>
        <sz val="10"/>
        <rFont val="宋体"/>
        <charset val="134"/>
      </rPr>
      <t>30</t>
    </r>
    <r>
      <rPr>
        <sz val="10"/>
        <rFont val="宋体"/>
        <charset val="134"/>
      </rPr>
      <t>座罩式退火炉和一座制氢站、配套建设物流运输线及其它公辅设备设施</t>
    </r>
  </si>
  <si>
    <r>
      <rPr>
        <sz val="10"/>
        <rFont val="宋体"/>
        <charset val="134"/>
      </rPr>
      <t>年产</t>
    </r>
    <r>
      <rPr>
        <sz val="10"/>
        <rFont val="宋体"/>
        <charset val="134"/>
      </rPr>
      <t>9000</t>
    </r>
    <r>
      <rPr>
        <sz val="10"/>
        <rFont val="宋体"/>
        <charset val="134"/>
      </rPr>
      <t>吨塑料颗粒项目</t>
    </r>
  </si>
  <si>
    <r>
      <rPr>
        <sz val="10"/>
        <rFont val="宋体"/>
        <charset val="134"/>
      </rPr>
      <t>在嘉峪关市甘肃宏润贸易发展有限公司厂区内建设两条废旧塑料回收加工生产线，项目总规划面积</t>
    </r>
    <r>
      <rPr>
        <sz val="10"/>
        <rFont val="宋体"/>
        <charset val="134"/>
      </rPr>
      <t>6000</t>
    </r>
    <r>
      <rPr>
        <sz val="10"/>
        <rFont val="宋体"/>
        <charset val="134"/>
      </rPr>
      <t>平方，建筑总面积</t>
    </r>
    <r>
      <rPr>
        <sz val="10"/>
        <rFont val="宋体"/>
        <charset val="134"/>
      </rPr>
      <t>4000</t>
    </r>
    <r>
      <rPr>
        <sz val="10"/>
        <rFont val="宋体"/>
        <charset val="134"/>
      </rPr>
      <t>平方，建设占地面积</t>
    </r>
    <r>
      <rPr>
        <sz val="10"/>
        <rFont val="宋体"/>
        <charset val="134"/>
      </rPr>
      <t>1000</t>
    </r>
    <r>
      <rPr>
        <sz val="10"/>
        <rFont val="宋体"/>
        <charset val="134"/>
      </rPr>
      <t>平方的原料库房一座，采购相关设备项目投产后可年产塑料颗粒</t>
    </r>
    <r>
      <rPr>
        <sz val="10"/>
        <rFont val="宋体"/>
        <charset val="134"/>
      </rPr>
      <t>9000</t>
    </r>
    <r>
      <rPr>
        <sz val="10"/>
        <rFont val="宋体"/>
        <charset val="134"/>
      </rPr>
      <t>吨</t>
    </r>
  </si>
  <si>
    <t>林业草原局
文化旅游局</t>
  </si>
  <si>
    <t>1.三大中心供电供水等外线：正在进行施工图设计                                                                                        2.三大中心挡土墙：已完成项目的施工图设计及招标控制价和编审工作。                                                                                                                     3.三大中心公共区域绿化景观：已完成项目前期工作，计划采用设计施工总承包建设模式</t>
  </si>
  <si>
    <t>嘉峪关世界文化遗产保护与展示工程-游客服务中心装饰装修及设备购置项目</t>
  </si>
  <si>
    <t>1.游客服务中心公共服务区、影视厅及售票中心设计装修及设施设备采购安装                        2.影视厅宣传片摄制：拍摄宣传片以三维动画形式对嘉峪关市关城大景区已建和待建项目做总体效果展示</t>
  </si>
  <si>
    <t>1.游客服务中心公共服务区、影视厅及售票中心设计装修及设施设备采购安装：已三次发布招标公告，因报名单位不足三家，无法开标，目前尚未实施。                                                          2.影视厅宣传片摄制：已完成宣传片脚本方案初稿</t>
  </si>
  <si>
    <r>
      <rPr>
        <sz val="10"/>
        <rFont val="宋体"/>
        <charset val="134"/>
      </rPr>
      <t>停车场高压进线与室内低压配电系统由外围电网安装两台</t>
    </r>
    <r>
      <rPr>
        <sz val="10"/>
        <rFont val="宋体"/>
        <charset val="134"/>
      </rPr>
      <t>630KVA</t>
    </r>
    <r>
      <rPr>
        <sz val="10"/>
        <rFont val="宋体"/>
        <charset val="134"/>
      </rPr>
      <t>箱变接入，线路长度</t>
    </r>
    <r>
      <rPr>
        <sz val="10"/>
        <rFont val="宋体"/>
        <charset val="134"/>
      </rPr>
      <t>850m</t>
    </r>
  </si>
  <si>
    <t>三镇乡村旅游示范工程</t>
  </si>
  <si>
    <t>充分发挥全域旅游产业发展机遇，挖掘丰富的自然资源和历史文化资源，打造100家集休闲度假、果蔬采摘、赏花钓鱼、农耕体验、农耕教育、特色民宿等为一体的特色主题民宿对外经营</t>
  </si>
  <si>
    <t>2019
-
2023</t>
  </si>
  <si>
    <t>项目实施方案已编制完成，规划方案招标正在准备中</t>
  </si>
  <si>
    <t>文化旅游局
雄关区
镜铁区
长城区</t>
  </si>
  <si>
    <r>
      <rPr>
        <sz val="10"/>
        <rFont val="宋体"/>
        <charset val="134"/>
      </rPr>
      <t>已完成项目实施方案编制，待上报政府审核，准备做项目建设方案招标；双泉旅游一条街正在进行项目规划</t>
    </r>
    <r>
      <rPr>
        <sz val="10"/>
        <rFont val="宋体"/>
        <charset val="134"/>
      </rPr>
      <t xml:space="preserve">
</t>
    </r>
  </si>
  <si>
    <t>7、通道物流项目（8项）</t>
  </si>
  <si>
    <r>
      <rPr>
        <sz val="10"/>
        <rFont val="宋体"/>
        <charset val="134"/>
      </rPr>
      <t>新建货物铁路装卸线</t>
    </r>
    <r>
      <rPr>
        <sz val="10"/>
        <rFont val="宋体"/>
        <charset val="134"/>
      </rPr>
      <t>2</t>
    </r>
    <r>
      <rPr>
        <sz val="10"/>
        <rFont val="宋体"/>
        <charset val="134"/>
      </rPr>
      <t>条</t>
    </r>
    <r>
      <rPr>
        <sz val="10"/>
        <rFont val="宋体"/>
        <charset val="134"/>
      </rPr>
      <t>1</t>
    </r>
    <r>
      <rPr>
        <sz val="10"/>
        <rFont val="宋体"/>
        <charset val="134"/>
      </rPr>
      <t>台</t>
    </r>
    <r>
      <rPr>
        <sz val="10"/>
        <rFont val="宋体"/>
        <charset val="134"/>
      </rPr>
      <t>45t</t>
    </r>
    <r>
      <rPr>
        <sz val="10"/>
        <rFont val="宋体"/>
        <charset val="134"/>
      </rPr>
      <t>集装箱装卸门式起重设备，</t>
    </r>
    <r>
      <rPr>
        <sz val="10"/>
        <rFont val="宋体"/>
        <charset val="134"/>
      </rPr>
      <t>1</t>
    </r>
    <r>
      <rPr>
        <sz val="10"/>
        <rFont val="宋体"/>
        <charset val="134"/>
      </rPr>
      <t>台</t>
    </r>
    <r>
      <rPr>
        <sz val="10"/>
        <rFont val="宋体"/>
        <charset val="134"/>
      </rPr>
      <t>150t</t>
    </r>
    <r>
      <rPr>
        <sz val="10"/>
        <rFont val="宋体"/>
        <charset val="134"/>
      </rPr>
      <t>汽车衡及电磁站等配套设施</t>
    </r>
  </si>
  <si>
    <r>
      <rPr>
        <sz val="10"/>
        <color indexed="8"/>
        <rFont val="宋体"/>
        <charset val="134"/>
      </rPr>
      <t>整体建设使用钢结构建筑，总体建设规模</t>
    </r>
    <r>
      <rPr>
        <sz val="10"/>
        <color indexed="8"/>
        <rFont val="宋体"/>
        <charset val="134"/>
      </rPr>
      <t>28000</t>
    </r>
    <r>
      <rPr>
        <sz val="10"/>
        <color indexed="8"/>
        <rFont val="宋体"/>
        <charset val="134"/>
      </rPr>
      <t>平方米，其中物流仓储</t>
    </r>
    <r>
      <rPr>
        <sz val="10"/>
        <color indexed="8"/>
        <rFont val="宋体"/>
        <charset val="134"/>
      </rPr>
      <t>26000</t>
    </r>
    <r>
      <rPr>
        <sz val="10"/>
        <color indexed="8"/>
        <rFont val="宋体"/>
        <charset val="134"/>
      </rPr>
      <t>平方米，现代物流指挥枢纽</t>
    </r>
    <r>
      <rPr>
        <sz val="10"/>
        <color indexed="8"/>
        <rFont val="宋体"/>
        <charset val="134"/>
      </rPr>
      <t>2000</t>
    </r>
    <r>
      <rPr>
        <sz val="10"/>
        <color indexed="8"/>
        <rFont val="宋体"/>
        <charset val="134"/>
      </rPr>
      <t>平方米，配套场地硬化、物流集散地、汽车运输和停车场</t>
    </r>
  </si>
  <si>
    <r>
      <rPr>
        <sz val="10"/>
        <color indexed="8"/>
        <rFont val="宋体"/>
        <charset val="134"/>
      </rPr>
      <t>新建建筑面积</t>
    </r>
    <r>
      <rPr>
        <sz val="10"/>
        <color indexed="8"/>
        <rFont val="宋体"/>
        <charset val="134"/>
      </rPr>
      <t>10500</t>
    </r>
    <r>
      <rPr>
        <sz val="10"/>
        <color indexed="8"/>
        <rFont val="宋体"/>
        <charset val="134"/>
      </rPr>
      <t>平方米，主要建设海鲜水产品综合交易市场，配套实施冷冻储藏室、综合办公楼、公用服务设施及基础设施等，并对场地进行绿化、硬化</t>
    </r>
  </si>
  <si>
    <r>
      <rPr>
        <sz val="10"/>
        <color indexed="8"/>
        <rFont val="宋体"/>
        <charset val="134"/>
      </rPr>
      <t>嘉峪关顺恒冷链</t>
    </r>
    <r>
      <rPr>
        <sz val="10"/>
        <color indexed="8"/>
        <rFont val="宋体"/>
        <charset val="134"/>
      </rPr>
      <t xml:space="preserve">
</t>
    </r>
    <r>
      <rPr>
        <sz val="10"/>
        <color indexed="8"/>
        <rFont val="宋体"/>
        <charset val="134"/>
      </rPr>
      <t>发展有限公司</t>
    </r>
  </si>
  <si>
    <r>
      <rPr>
        <sz val="10"/>
        <color indexed="8"/>
        <rFont val="宋体"/>
        <charset val="134"/>
      </rPr>
      <t>将</t>
    </r>
    <r>
      <rPr>
        <sz val="10"/>
        <color indexed="8"/>
        <rFont val="宋体"/>
        <charset val="134"/>
      </rPr>
      <t>1号大棚现有的建筑外围护部分实施拆除，保留结构主体，重新对建筑的外围护系统进行封闭，将市场内的各摊位用房进行拆除，建设地上一层、局部二层封闭式市场。室内增加采暖、通风、消防、监控、给排水设施。结合市场改建，增加城市公共厕所</t>
    </r>
  </si>
  <si>
    <t>嘉盛农副产品批发市场</t>
  </si>
  <si>
    <t>建设农副产品批发综合交易市场一处，新建钢结构大棚、库房、冷冻储藏室、综合办公楼、公用服务设施及基础设施等，并对场地进行硬化、绿化</t>
  </si>
  <si>
    <t>嘉峪关市嘉时轩商贸有限责任公司</t>
  </si>
  <si>
    <t>2017 
-
2019</t>
    <phoneticPr fontId="45" type="noConversion"/>
  </si>
  <si>
    <t>住建局
（房管局）</t>
    <phoneticPr fontId="45" type="noConversion"/>
  </si>
  <si>
    <t>2017 
-
2020</t>
    <phoneticPr fontId="45" type="noConversion"/>
  </si>
  <si>
    <t>2017
-
2019</t>
    <phoneticPr fontId="45" type="noConversion"/>
  </si>
  <si>
    <t>完成年度建设任务</t>
    <phoneticPr fontId="45" type="noConversion"/>
  </si>
  <si>
    <t>待定</t>
    <phoneticPr fontId="45" type="noConversion"/>
  </si>
  <si>
    <t xml:space="preserve">1.三大中心供电供水等外线供水管道1000m，排水管线600m，电力线路长度800m，供暖管线 800米                                                                                                         2.三大中心挡土墙：大中心建筑周边挡土墙                                                                                                                                 3.三大中心公共区域绿化景观：三大中心公共区域1万平方米内的绿化种植、景观设施及参观道路铺装
</t>
    <phoneticPr fontId="45" type="noConversion"/>
  </si>
  <si>
    <t>农业农村局</t>
    <phoneticPr fontId="45" type="noConversion"/>
  </si>
</sst>
</file>

<file path=xl/styles.xml><?xml version="1.0" encoding="utf-8"?>
<styleSheet xmlns="http://schemas.openxmlformats.org/spreadsheetml/2006/main">
  <numFmts count="2">
    <numFmt numFmtId="176" formatCode="0.00_ "/>
    <numFmt numFmtId="177" formatCode="0_ "/>
  </numFmts>
  <fonts count="46">
    <font>
      <sz val="11"/>
      <color theme="1"/>
      <name val="宋体"/>
      <charset val="134"/>
      <scheme val="minor"/>
    </font>
    <font>
      <sz val="11"/>
      <color indexed="8"/>
      <name val="宋体"/>
      <charset val="134"/>
    </font>
    <font>
      <sz val="10"/>
      <color indexed="8"/>
      <name val="宋体"/>
      <charset val="134"/>
    </font>
    <font>
      <sz val="11"/>
      <color indexed="8"/>
      <name val="Times New Roman"/>
      <family val="1"/>
    </font>
    <font>
      <b/>
      <sz val="10"/>
      <color indexed="8"/>
      <name val="Times New Roman"/>
      <family val="1"/>
    </font>
    <font>
      <sz val="10"/>
      <color indexed="8"/>
      <name val="Times New Roman"/>
      <family val="1"/>
    </font>
    <font>
      <sz val="9"/>
      <color indexed="8"/>
      <name val="Times New Roman"/>
      <family val="1"/>
    </font>
    <font>
      <sz val="9"/>
      <color indexed="10"/>
      <name val="Times New Roman"/>
      <family val="1"/>
    </font>
    <font>
      <b/>
      <sz val="11"/>
      <color indexed="8"/>
      <name val="Times New Roman"/>
      <family val="1"/>
    </font>
    <font>
      <sz val="10"/>
      <name val="Times New Roman"/>
      <family val="1"/>
    </font>
    <font>
      <sz val="11"/>
      <name val="Times New Roman"/>
      <family val="1"/>
    </font>
    <font>
      <sz val="10"/>
      <name val="宋体"/>
      <charset val="134"/>
    </font>
    <font>
      <sz val="12"/>
      <name val="宋体"/>
      <charset val="134"/>
    </font>
    <font>
      <sz val="11"/>
      <name val="宋体"/>
      <charset val="134"/>
    </font>
    <font>
      <sz val="10"/>
      <color indexed="10"/>
      <name val="宋体"/>
      <charset val="134"/>
    </font>
    <font>
      <sz val="9"/>
      <color indexed="8"/>
      <name val="宋体"/>
      <charset val="134"/>
    </font>
    <font>
      <sz val="24"/>
      <color indexed="8"/>
      <name val="方正小标宋简体"/>
      <charset val="134"/>
    </font>
    <font>
      <b/>
      <sz val="10"/>
      <color indexed="8"/>
      <name val="宋体"/>
      <charset val="134"/>
    </font>
    <font>
      <b/>
      <sz val="10"/>
      <name val="宋体"/>
      <charset val="134"/>
    </font>
    <font>
      <b/>
      <sz val="10"/>
      <name val="黑体"/>
      <family val="3"/>
      <charset val="134"/>
    </font>
    <font>
      <sz val="10"/>
      <color indexed="8"/>
      <name val="宋体"/>
      <charset val="134"/>
    </font>
    <font>
      <sz val="9"/>
      <name val="宋体"/>
      <charset val="134"/>
    </font>
    <font>
      <sz val="10"/>
      <color indexed="10"/>
      <name val="宋体"/>
      <charset val="134"/>
    </font>
    <font>
      <sz val="10"/>
      <color indexed="8"/>
      <name val="宋体"/>
      <charset val="134"/>
    </font>
    <font>
      <sz val="10"/>
      <color indexed="8"/>
      <name val="宋体"/>
      <charset val="134"/>
    </font>
    <font>
      <sz val="10"/>
      <name val="宋体"/>
      <charset val="134"/>
    </font>
    <font>
      <sz val="11"/>
      <name val="宋体"/>
      <charset val="134"/>
    </font>
    <font>
      <sz val="14"/>
      <color indexed="8"/>
      <name val="黑体"/>
      <family val="3"/>
      <charset val="134"/>
    </font>
    <font>
      <b/>
      <sz val="8"/>
      <color indexed="8"/>
      <name val="宋体"/>
      <charset val="134"/>
    </font>
    <font>
      <b/>
      <sz val="8"/>
      <name val="宋体"/>
      <charset val="134"/>
    </font>
    <font>
      <b/>
      <sz val="8"/>
      <name val="黑体"/>
      <family val="3"/>
      <charset val="134"/>
    </font>
    <font>
      <sz val="8"/>
      <name val="宋体"/>
      <charset val="134"/>
    </font>
    <font>
      <sz val="8"/>
      <color indexed="8"/>
      <name val="宋体"/>
      <charset val="134"/>
    </font>
    <font>
      <sz val="8"/>
      <color indexed="8"/>
      <name val="宋体"/>
      <charset val="134"/>
    </font>
    <font>
      <sz val="8"/>
      <color indexed="10"/>
      <name val="宋体"/>
      <charset val="134"/>
    </font>
    <font>
      <sz val="8"/>
      <color indexed="8"/>
      <name val="宋体"/>
      <charset val="134"/>
    </font>
    <font>
      <sz val="8"/>
      <color indexed="8"/>
      <name val="宋体"/>
      <charset val="134"/>
    </font>
    <font>
      <sz val="8"/>
      <color indexed="10"/>
      <name val="宋体"/>
      <charset val="134"/>
    </font>
    <font>
      <sz val="8"/>
      <name val="宋体"/>
      <charset val="134"/>
    </font>
    <font>
      <sz val="10"/>
      <name val="Geneva"/>
      <family val="2"/>
    </font>
    <font>
      <vertAlign val="superscript"/>
      <sz val="10"/>
      <color indexed="8"/>
      <name val="宋体"/>
      <charset val="134"/>
    </font>
    <font>
      <sz val="8"/>
      <color indexed="8"/>
      <name val="宋体"/>
      <charset val="134"/>
    </font>
    <font>
      <sz val="8"/>
      <name val="宋体"/>
      <charset val="134"/>
    </font>
    <font>
      <sz val="10"/>
      <color indexed="8"/>
      <name val="宋体"/>
      <charset val="134"/>
    </font>
    <font>
      <sz val="10"/>
      <name val="宋体"/>
      <charset val="134"/>
    </font>
    <font>
      <sz val="9"/>
      <name val="宋体"/>
      <charset val="13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alignment vertical="center"/>
    </xf>
    <xf numFmtId="0" fontId="1" fillId="0" borderId="0"/>
    <xf numFmtId="0" fontId="39" fillId="0" borderId="0"/>
    <xf numFmtId="0" fontId="39" fillId="0" borderId="0"/>
    <xf numFmtId="0" fontId="12" fillId="0" borderId="0"/>
    <xf numFmtId="0" fontId="1" fillId="0" borderId="0" applyFont="0" applyAlignment="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12" fillId="0" borderId="0">
      <alignment vertical="center"/>
    </xf>
    <xf numFmtId="0" fontId="12" fillId="0" borderId="0">
      <alignment vertical="center"/>
    </xf>
    <xf numFmtId="0" fontId="21" fillId="0" borderId="0">
      <alignment vertical="center"/>
    </xf>
    <xf numFmtId="0" fontId="12" fillId="0" borderId="0">
      <alignment vertical="center"/>
    </xf>
    <xf numFmtId="0" fontId="12" fillId="0" borderId="0"/>
  </cellStyleXfs>
  <cellXfs count="281">
    <xf numFmtId="0" fontId="0" fillId="0" borderId="0" xfId="0">
      <alignment vertical="center"/>
    </xf>
    <xf numFmtId="0" fontId="1"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6" fillId="0" borderId="0" xfId="0" applyFont="1" applyFill="1" applyAlignment="1">
      <alignment vertical="center" wrapText="1"/>
    </xf>
    <xf numFmtId="0" fontId="3" fillId="0" borderId="0" xfId="0" applyFont="1" applyFill="1" applyBorder="1" applyAlignment="1" applyProtection="1">
      <alignment vertical="center"/>
    </xf>
    <xf numFmtId="0" fontId="7" fillId="0" borderId="0" xfId="0" applyFont="1" applyFill="1" applyAlignment="1">
      <alignment vertical="center" wrapText="1"/>
    </xf>
    <xf numFmtId="0" fontId="8" fillId="0" borderId="0" xfId="0" applyFont="1" applyFill="1" applyBorder="1" applyAlignment="1" applyProtection="1">
      <alignment vertical="center"/>
    </xf>
    <xf numFmtId="0" fontId="5" fillId="0" borderId="0" xfId="0" applyFont="1" applyFill="1" applyBorder="1" applyAlignment="1" applyProtection="1">
      <alignment horizontal="center" vertical="center" wrapText="1"/>
    </xf>
    <xf numFmtId="0" fontId="5" fillId="0" borderId="0" xfId="0" applyFont="1" applyFill="1" applyAlignment="1" applyProtection="1">
      <alignment vertical="center" wrapText="1"/>
    </xf>
    <xf numFmtId="0" fontId="3"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11"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9" fillId="0" borderId="0" xfId="0" applyFont="1" applyFill="1" applyAlignment="1" applyProtection="1">
      <alignment horizontal="center" vertical="center" wrapText="1"/>
    </xf>
    <xf numFmtId="0" fontId="5" fillId="0" borderId="0" xfId="0" applyFont="1" applyFill="1" applyAlignment="1" applyProtection="1">
      <alignment horizontal="center" vertical="center" wrapText="1"/>
    </xf>
    <xf numFmtId="0" fontId="3" fillId="0" borderId="0" xfId="0" applyFont="1" applyFill="1" applyAlignment="1" applyProtection="1">
      <alignment vertical="center"/>
    </xf>
    <xf numFmtId="0" fontId="2" fillId="0" borderId="0" xfId="0" applyFont="1" applyFill="1" applyAlignment="1" applyProtection="1">
      <alignment vertical="center" wrapText="1"/>
    </xf>
    <xf numFmtId="0" fontId="12" fillId="0" borderId="0" xfId="0" applyFont="1" applyFill="1" applyBorder="1" applyAlignment="1" applyProtection="1">
      <alignment vertical="center"/>
    </xf>
    <xf numFmtId="0" fontId="11" fillId="0" borderId="0" xfId="0" applyFont="1" applyFill="1" applyAlignment="1">
      <alignment vertical="center" wrapText="1"/>
    </xf>
    <xf numFmtId="0" fontId="13" fillId="0" borderId="0" xfId="0" applyFont="1" applyFill="1" applyBorder="1" applyAlignment="1" applyProtection="1">
      <alignment vertical="center" wrapText="1"/>
    </xf>
    <xf numFmtId="0" fontId="14" fillId="0" borderId="0" xfId="0" applyFont="1" applyFill="1" applyAlignment="1" applyProtection="1">
      <alignment vertical="center"/>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11" fillId="0" borderId="0" xfId="0" applyFont="1" applyFill="1" applyAlignment="1" applyProtection="1">
      <alignment vertical="center" wrapText="1"/>
    </xf>
    <xf numFmtId="0" fontId="9"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0" fontId="13" fillId="0" borderId="0" xfId="0" applyFont="1" applyFill="1" applyAlignment="1" applyProtection="1">
      <alignment vertical="center"/>
    </xf>
    <xf numFmtId="0" fontId="9" fillId="0" borderId="0" xfId="0" applyFont="1" applyFill="1" applyAlignment="1" applyProtection="1">
      <alignment vertical="center" wrapText="1"/>
    </xf>
    <xf numFmtId="0" fontId="11" fillId="0" borderId="0" xfId="0" applyFont="1" applyFill="1" applyBorder="1" applyAlignment="1" applyProtection="1">
      <alignment vertical="center"/>
    </xf>
    <xf numFmtId="0" fontId="2"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177" fontId="2" fillId="0" borderId="0" xfId="0" applyNumberFormat="1" applyFont="1" applyFill="1" applyAlignment="1" applyProtection="1">
      <alignment horizontal="center" vertical="center" wrapText="1"/>
    </xf>
    <xf numFmtId="0" fontId="15" fillId="0" borderId="0" xfId="0" applyFont="1" applyFill="1" applyAlignment="1" applyProtection="1">
      <alignment horizontal="left" vertical="center" wrapText="1"/>
    </xf>
    <xf numFmtId="0" fontId="2" fillId="0"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177" fontId="17" fillId="0" borderId="2" xfId="0" applyNumberFormat="1" applyFont="1" applyFill="1" applyBorder="1" applyAlignment="1" applyProtection="1">
      <alignment horizontal="center" vertical="center" wrapText="1"/>
    </xf>
    <xf numFmtId="0" fontId="11" fillId="0" borderId="2" xfId="5" applyFont="1" applyFill="1" applyBorder="1" applyAlignment="1" applyProtection="1">
      <alignment horizontal="center" vertical="center" wrapText="1"/>
    </xf>
    <xf numFmtId="177" fontId="18" fillId="0" borderId="2" xfId="2" applyNumberFormat="1" applyFont="1" applyFill="1" applyBorder="1" applyAlignment="1">
      <alignment horizontal="center" vertical="center" wrapText="1"/>
    </xf>
    <xf numFmtId="0" fontId="18" fillId="0" borderId="2" xfId="2"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0" fontId="11" fillId="0" borderId="2" xfId="4" applyFont="1" applyFill="1" applyBorder="1" applyAlignment="1">
      <alignment horizontal="left" vertical="center" wrapText="1"/>
    </xf>
    <xf numFmtId="177" fontId="11" fillId="0" borderId="2" xfId="0" applyNumberFormat="1" applyFont="1" applyFill="1" applyBorder="1" applyAlignment="1" applyProtection="1">
      <alignment horizontal="center" vertical="center" wrapText="1"/>
    </xf>
    <xf numFmtId="177" fontId="11" fillId="0" borderId="2" xfId="0" applyNumberFormat="1" applyFont="1" applyFill="1" applyBorder="1" applyAlignment="1" applyProtection="1">
      <alignment horizontal="left" vertical="center" wrapText="1"/>
    </xf>
    <xf numFmtId="0" fontId="18" fillId="0" borderId="2" xfId="5" applyFont="1" applyFill="1" applyBorder="1" applyAlignment="1" applyProtection="1">
      <alignment horizontal="center" vertical="center" wrapText="1"/>
    </xf>
    <xf numFmtId="177" fontId="17" fillId="0" borderId="2" xfId="0" applyNumberFormat="1" applyFont="1" applyFill="1" applyBorder="1" applyAlignment="1">
      <alignment horizontal="center" vertical="center" wrapText="1"/>
    </xf>
    <xf numFmtId="177" fontId="20" fillId="0" borderId="2" xfId="7" applyNumberFormat="1" applyFont="1" applyFill="1" applyBorder="1" applyAlignment="1">
      <alignment horizontal="center" vertical="center" wrapText="1"/>
    </xf>
    <xf numFmtId="177" fontId="20" fillId="0" borderId="2" xfId="0" applyNumberFormat="1" applyFont="1" applyFill="1" applyBorder="1" applyAlignment="1">
      <alignment horizontal="left" vertical="center" wrapText="1"/>
    </xf>
    <xf numFmtId="177" fontId="20" fillId="0" borderId="2" xfId="0" applyNumberFormat="1" applyFont="1" applyFill="1" applyBorder="1" applyAlignment="1">
      <alignment horizontal="center" vertical="center" wrapText="1"/>
    </xf>
    <xf numFmtId="177" fontId="11" fillId="0" borderId="2" xfId="0" applyNumberFormat="1" applyFont="1" applyFill="1" applyBorder="1" applyAlignment="1">
      <alignment horizontal="left" vertical="center" wrapText="1"/>
    </xf>
    <xf numFmtId="0" fontId="11" fillId="0" borderId="2" xfId="2" applyFont="1" applyFill="1" applyBorder="1" applyAlignment="1">
      <alignment horizontal="center" vertical="center" wrapText="1"/>
    </xf>
    <xf numFmtId="0" fontId="11" fillId="0" borderId="2" xfId="7" applyFont="1" applyFill="1" applyBorder="1" applyAlignment="1">
      <alignment horizontal="left" vertical="center" wrapText="1"/>
    </xf>
    <xf numFmtId="0" fontId="11" fillId="0" borderId="2" xfId="7" applyFont="1" applyFill="1" applyBorder="1" applyAlignment="1">
      <alignment horizontal="center" vertical="center" wrapText="1"/>
    </xf>
    <xf numFmtId="0" fontId="11" fillId="0" borderId="2" xfId="0" applyFont="1" applyFill="1" applyBorder="1" applyAlignment="1" applyProtection="1">
      <alignment horizontal="left" vertical="center" wrapText="1"/>
    </xf>
    <xf numFmtId="177" fontId="11" fillId="0" borderId="2" xfId="7" applyNumberFormat="1" applyFont="1" applyFill="1" applyBorder="1" applyAlignment="1" applyProtection="1">
      <alignment horizontal="center" vertical="center" wrapText="1"/>
    </xf>
    <xf numFmtId="177" fontId="11" fillId="0" borderId="2" xfId="7" applyNumberFormat="1" applyFont="1" applyFill="1" applyBorder="1" applyAlignment="1">
      <alignment horizontal="center" vertical="center" wrapText="1"/>
    </xf>
    <xf numFmtId="177" fontId="11" fillId="0" borderId="2" xfId="7" applyNumberFormat="1" applyFont="1" applyFill="1" applyBorder="1" applyAlignment="1">
      <alignment horizontal="left" vertical="center" wrapText="1"/>
    </xf>
    <xf numFmtId="0" fontId="2" fillId="0" borderId="2"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wrapText="1"/>
    </xf>
    <xf numFmtId="177" fontId="2" fillId="0" borderId="2" xfId="0" applyNumberFormat="1" applyFont="1" applyFill="1" applyBorder="1" applyAlignment="1" applyProtection="1">
      <alignment horizontal="center" vertical="center" wrapText="1"/>
    </xf>
    <xf numFmtId="177" fontId="2" fillId="0" borderId="2" xfId="0" applyNumberFormat="1"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2" xfId="0" applyNumberFormat="1" applyFont="1" applyFill="1" applyBorder="1" applyAlignment="1">
      <alignment horizontal="left" vertical="center" wrapText="1"/>
    </xf>
    <xf numFmtId="177" fontId="11" fillId="0" borderId="2" xfId="2" applyNumberFormat="1" applyFont="1" applyFill="1" applyBorder="1" applyAlignment="1">
      <alignment horizontal="center" vertical="center" wrapText="1"/>
    </xf>
    <xf numFmtId="177" fontId="11" fillId="0" borderId="2" xfId="2" applyNumberFormat="1" applyFont="1" applyFill="1" applyBorder="1" applyAlignment="1">
      <alignment horizontal="left" vertical="center" wrapText="1"/>
    </xf>
    <xf numFmtId="0" fontId="2" fillId="0" borderId="2" xfId="5" applyFont="1" applyFill="1" applyBorder="1" applyAlignment="1" applyProtection="1">
      <alignment horizontal="center" vertical="center" wrapText="1"/>
    </xf>
    <xf numFmtId="0" fontId="11" fillId="0" borderId="2" xfId="2" applyFont="1" applyFill="1" applyBorder="1" applyAlignment="1">
      <alignment horizontal="left" vertical="center" wrapText="1"/>
    </xf>
    <xf numFmtId="177" fontId="11" fillId="0" borderId="2" xfId="0" applyNumberFormat="1" applyFont="1" applyFill="1" applyBorder="1" applyAlignment="1">
      <alignment horizontal="center" vertical="center" wrapText="1"/>
    </xf>
    <xf numFmtId="177" fontId="11" fillId="0" borderId="2" xfId="0" applyNumberFormat="1" applyFont="1" applyFill="1" applyBorder="1" applyAlignment="1" applyProtection="1">
      <alignment horizontal="center" vertical="center"/>
    </xf>
    <xf numFmtId="177" fontId="2" fillId="0" borderId="2" xfId="6" applyNumberFormat="1" applyFont="1" applyFill="1" applyBorder="1" applyAlignment="1">
      <alignment horizontal="left" vertical="center" wrapText="1"/>
    </xf>
    <xf numFmtId="0" fontId="18" fillId="0" borderId="2" xfId="0" applyFont="1" applyFill="1" applyBorder="1" applyAlignment="1" applyProtection="1">
      <alignment horizontal="center" vertical="center" wrapText="1"/>
    </xf>
    <xf numFmtId="0" fontId="11" fillId="0" borderId="2" xfId="7" applyNumberFormat="1" applyFont="1" applyFill="1" applyBorder="1" applyAlignment="1">
      <alignment horizontal="center" vertical="center" wrapText="1"/>
    </xf>
    <xf numFmtId="0" fontId="11" fillId="0" borderId="2" xfId="3" applyFont="1" applyFill="1" applyBorder="1" applyAlignment="1">
      <alignment vertical="center" wrapText="1"/>
    </xf>
    <xf numFmtId="177" fontId="21" fillId="0" borderId="2" xfId="0" applyNumberFormat="1" applyFont="1" applyFill="1" applyBorder="1" applyAlignment="1" applyProtection="1">
      <alignment vertical="center" wrapText="1"/>
    </xf>
    <xf numFmtId="0" fontId="11" fillId="0" borderId="2" xfId="6" applyFont="1" applyFill="1" applyBorder="1" applyAlignment="1">
      <alignment vertical="center" wrapText="1"/>
    </xf>
    <xf numFmtId="0" fontId="11" fillId="0" borderId="2" xfId="2" applyFont="1" applyFill="1" applyBorder="1" applyAlignment="1">
      <alignment vertical="center" wrapText="1"/>
    </xf>
    <xf numFmtId="177" fontId="11" fillId="0" borderId="2" xfId="6" applyNumberFormat="1" applyFont="1" applyFill="1" applyBorder="1" applyAlignment="1">
      <alignment horizontal="center" vertical="center" wrapText="1"/>
    </xf>
    <xf numFmtId="177" fontId="2" fillId="0" borderId="2" xfId="2" applyNumberFormat="1" applyFont="1" applyFill="1" applyBorder="1" applyAlignment="1">
      <alignment horizontal="left" vertical="center" wrapText="1"/>
    </xf>
    <xf numFmtId="0" fontId="11" fillId="0" borderId="2" xfId="0" applyFont="1" applyFill="1" applyBorder="1" applyAlignment="1" applyProtection="1">
      <alignment horizontal="center" vertical="center"/>
    </xf>
    <xf numFmtId="0" fontId="18" fillId="0" borderId="2" xfId="2" applyFont="1" applyFill="1" applyBorder="1" applyAlignment="1">
      <alignment horizontal="left" vertical="center" wrapText="1"/>
    </xf>
    <xf numFmtId="0" fontId="17" fillId="0" borderId="2" xfId="0" applyFont="1" applyFill="1" applyBorder="1" applyAlignment="1" applyProtection="1">
      <alignment horizontal="left" vertical="center" wrapText="1"/>
    </xf>
    <xf numFmtId="0" fontId="11" fillId="0" borderId="2" xfId="1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31" fontId="2" fillId="0" borderId="2" xfId="7" applyNumberFormat="1" applyFont="1" applyFill="1" applyBorder="1" applyAlignment="1">
      <alignment horizontal="left" vertical="center" wrapText="1"/>
    </xf>
    <xf numFmtId="31" fontId="11" fillId="0" borderId="2" xfId="7"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18" fillId="0" borderId="2" xfId="7" applyFont="1" applyFill="1" applyBorder="1" applyAlignment="1">
      <alignment horizontal="left" vertical="center" wrapText="1"/>
    </xf>
    <xf numFmtId="0" fontId="11" fillId="0" borderId="2"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7" fontId="18" fillId="0" borderId="2" xfId="2" applyNumberFormat="1" applyFont="1" applyFill="1" applyBorder="1" applyAlignment="1">
      <alignment horizontal="left" vertical="center" wrapText="1"/>
    </xf>
    <xf numFmtId="0" fontId="18" fillId="0" borderId="2" xfId="0" applyFont="1" applyFill="1" applyBorder="1" applyAlignment="1" applyProtection="1">
      <alignment horizontal="left" vertical="center" wrapText="1"/>
    </xf>
    <xf numFmtId="0" fontId="11" fillId="0" borderId="2" xfId="12" applyFont="1" applyFill="1" applyBorder="1" applyAlignment="1">
      <alignment horizontal="left" vertical="center" wrapText="1"/>
    </xf>
    <xf numFmtId="177" fontId="20" fillId="0" borderId="2" xfId="0" applyNumberFormat="1" applyFont="1" applyFill="1" applyBorder="1" applyAlignment="1" applyProtection="1">
      <alignment horizontal="center" vertical="center" wrapText="1"/>
    </xf>
    <xf numFmtId="177" fontId="20" fillId="0" borderId="2" xfId="0" applyNumberFormat="1" applyFont="1" applyFill="1" applyBorder="1" applyAlignment="1" applyProtection="1">
      <alignment horizontal="left" vertical="center" wrapText="1"/>
    </xf>
    <xf numFmtId="177" fontId="11" fillId="0" borderId="2" xfId="0" applyNumberFormat="1"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2" xfId="5"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177" fontId="11" fillId="0" borderId="2" xfId="0" applyNumberFormat="1" applyFont="1" applyFill="1" applyBorder="1" applyAlignment="1" applyProtection="1">
      <alignment horizontal="left" vertical="center"/>
    </xf>
    <xf numFmtId="0" fontId="20" fillId="0" borderId="2" xfId="7" applyFont="1" applyFill="1" applyBorder="1" applyAlignment="1">
      <alignment horizontal="left" vertical="center" wrapText="1"/>
    </xf>
    <xf numFmtId="0" fontId="20" fillId="0" borderId="2" xfId="7" applyFont="1" applyFill="1" applyBorder="1" applyAlignment="1">
      <alignment horizontal="center" vertical="center" wrapText="1"/>
    </xf>
    <xf numFmtId="0" fontId="20" fillId="0" borderId="3" xfId="7"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Fill="1" applyBorder="1" applyAlignment="1" applyProtection="1">
      <alignment horizontal="left" vertical="center" wrapText="1"/>
    </xf>
    <xf numFmtId="177" fontId="23" fillId="0" borderId="2" xfId="0" applyNumberFormat="1" applyFont="1" applyFill="1" applyBorder="1" applyAlignment="1" applyProtection="1">
      <alignment horizontal="center" vertical="center" wrapText="1"/>
    </xf>
    <xf numFmtId="177" fontId="11" fillId="0" borderId="2" xfId="0" applyNumberFormat="1" applyFont="1" applyFill="1" applyBorder="1" applyAlignment="1" applyProtection="1">
      <alignment vertical="center" wrapText="1"/>
    </xf>
    <xf numFmtId="0" fontId="20" fillId="0" borderId="2"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1" fillId="0" borderId="2" xfId="0" applyFont="1" applyFill="1" applyBorder="1" applyAlignment="1" applyProtection="1">
      <alignment horizontal="left" vertical="center" wrapText="1"/>
    </xf>
    <xf numFmtId="0" fontId="21" fillId="0" borderId="4"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xf>
    <xf numFmtId="0" fontId="2" fillId="0" borderId="2" xfId="2" applyFont="1" applyFill="1" applyBorder="1" applyAlignment="1">
      <alignment horizontal="center" vertical="center" wrapText="1"/>
    </xf>
    <xf numFmtId="0" fontId="14"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justify" vertical="center" wrapText="1"/>
    </xf>
    <xf numFmtId="0" fontId="20" fillId="0" borderId="2" xfId="0" applyFont="1" applyFill="1" applyBorder="1" applyAlignment="1" applyProtection="1">
      <alignment horizontal="justify" vertical="center" wrapText="1"/>
    </xf>
    <xf numFmtId="177" fontId="20" fillId="0" borderId="2" xfId="2" applyNumberFormat="1" applyFont="1" applyFill="1" applyBorder="1" applyAlignment="1">
      <alignment horizontal="center" vertical="center" wrapText="1"/>
    </xf>
    <xf numFmtId="0" fontId="20" fillId="0" borderId="2" xfId="2" applyFont="1" applyFill="1" applyBorder="1" applyAlignment="1">
      <alignment horizontal="left" vertical="center" wrapText="1"/>
    </xf>
    <xf numFmtId="0" fontId="11" fillId="0" borderId="2" xfId="13" applyFont="1" applyFill="1" applyBorder="1" applyAlignment="1" applyProtection="1">
      <alignment horizontal="left" vertical="center" wrapText="1"/>
    </xf>
    <xf numFmtId="0" fontId="11" fillId="0" borderId="2" xfId="9" applyFont="1" applyFill="1" applyBorder="1" applyAlignment="1">
      <alignment horizontal="left" vertical="center" wrapText="1"/>
    </xf>
    <xf numFmtId="0" fontId="11" fillId="0" borderId="2" xfId="10" applyFont="1" applyFill="1" applyBorder="1" applyAlignment="1">
      <alignment vertical="center" wrapText="1"/>
    </xf>
    <xf numFmtId="0" fontId="25" fillId="0" borderId="2" xfId="0" applyFont="1" applyFill="1" applyBorder="1" applyAlignment="1" applyProtection="1">
      <alignment horizontal="center" vertical="center"/>
    </xf>
    <xf numFmtId="0" fontId="11" fillId="0" borderId="2" xfId="0" applyFont="1" applyFill="1" applyBorder="1" applyAlignment="1" applyProtection="1">
      <alignment vertical="center" wrapText="1"/>
    </xf>
    <xf numFmtId="0" fontId="11" fillId="0" borderId="2" xfId="1" applyFont="1" applyFill="1" applyBorder="1" applyAlignment="1" applyProtection="1">
      <alignment horizontal="left" vertical="center" wrapText="1"/>
    </xf>
    <xf numFmtId="0" fontId="11" fillId="0" borderId="2" xfId="1" applyFont="1" applyFill="1" applyBorder="1" applyAlignment="1" applyProtection="1">
      <alignment horizontal="center" vertical="center" wrapText="1"/>
    </xf>
    <xf numFmtId="177" fontId="11" fillId="0" borderId="2" xfId="1" applyNumberFormat="1" applyFont="1" applyFill="1" applyBorder="1" applyAlignment="1" applyProtection="1">
      <alignment horizontal="center" vertical="center" wrapText="1"/>
    </xf>
    <xf numFmtId="177" fontId="11" fillId="0" borderId="2" xfId="8" applyNumberFormat="1" applyFont="1" applyFill="1" applyBorder="1" applyAlignment="1" applyProtection="1">
      <alignment horizontal="center" vertical="center" wrapText="1"/>
    </xf>
    <xf numFmtId="177" fontId="11" fillId="0" borderId="2" xfId="8" applyNumberFormat="1" applyFont="1" applyFill="1" applyBorder="1" applyAlignment="1" applyProtection="1">
      <alignment horizontal="left" vertical="center" wrapText="1"/>
    </xf>
    <xf numFmtId="0" fontId="26" fillId="0" borderId="0" xfId="0" applyFont="1" applyFill="1" applyBorder="1" applyAlignment="1" applyProtection="1">
      <alignment vertical="center"/>
    </xf>
    <xf numFmtId="0" fontId="11" fillId="0" borderId="2" xfId="8" applyFont="1" applyFill="1" applyBorder="1" applyAlignment="1" applyProtection="1">
      <alignment horizontal="left" vertical="center" wrapText="1"/>
    </xf>
    <xf numFmtId="0" fontId="11" fillId="0" borderId="2" xfId="8" applyFont="1" applyFill="1" applyBorder="1" applyAlignment="1" applyProtection="1">
      <alignment horizontal="center" vertical="center" wrapText="1"/>
    </xf>
    <xf numFmtId="177" fontId="21" fillId="0" borderId="2"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176" fontId="2" fillId="0" borderId="2" xfId="0" applyNumberFormat="1" applyFont="1" applyFill="1" applyBorder="1" applyAlignment="1" applyProtection="1">
      <alignment horizontal="center" vertical="center" wrapText="1"/>
    </xf>
    <xf numFmtId="0" fontId="2" fillId="0" borderId="0" xfId="0" applyFont="1" applyFill="1" applyAlignment="1" applyProtection="1">
      <alignment vertical="center"/>
    </xf>
    <xf numFmtId="0" fontId="28" fillId="0" borderId="2" xfId="0" applyFont="1" applyFill="1" applyBorder="1" applyAlignment="1" applyProtection="1">
      <alignment horizontal="center" vertical="center" wrapText="1"/>
    </xf>
    <xf numFmtId="177" fontId="28" fillId="0" borderId="2" xfId="0" applyNumberFormat="1" applyFont="1" applyFill="1" applyBorder="1" applyAlignment="1" applyProtection="1">
      <alignment horizontal="center" vertical="center" wrapText="1"/>
    </xf>
    <xf numFmtId="0" fontId="31" fillId="0" borderId="2" xfId="5" applyFont="1" applyFill="1" applyBorder="1" applyAlignment="1" applyProtection="1">
      <alignment horizontal="center" vertical="center" wrapText="1"/>
    </xf>
    <xf numFmtId="177" fontId="29" fillId="0" borderId="2" xfId="2" applyNumberFormat="1" applyFont="1" applyFill="1" applyBorder="1" applyAlignment="1">
      <alignment horizontal="center" vertical="center" wrapText="1"/>
    </xf>
    <xf numFmtId="0" fontId="29" fillId="0" borderId="2" xfId="2" applyFont="1" applyFill="1" applyBorder="1" applyAlignment="1">
      <alignment horizontal="center" vertical="center" wrapText="1"/>
    </xf>
    <xf numFmtId="0" fontId="31" fillId="0" borderId="2" xfId="0" applyFont="1" applyFill="1" applyBorder="1" applyAlignment="1" applyProtection="1">
      <alignment horizontal="center" vertical="center" wrapText="1"/>
    </xf>
    <xf numFmtId="0" fontId="31" fillId="0" borderId="2" xfId="4" applyFont="1" applyFill="1" applyBorder="1" applyAlignment="1">
      <alignment horizontal="left" vertical="center" wrapText="1"/>
    </xf>
    <xf numFmtId="177" fontId="31" fillId="0" borderId="2" xfId="0" applyNumberFormat="1" applyFont="1" applyFill="1" applyBorder="1" applyAlignment="1" applyProtection="1">
      <alignment horizontal="center" vertical="center" wrapText="1"/>
    </xf>
    <xf numFmtId="177" fontId="31" fillId="0" borderId="2" xfId="0" applyNumberFormat="1" applyFont="1" applyFill="1" applyBorder="1" applyAlignment="1" applyProtection="1">
      <alignment horizontal="left" vertical="center" wrapText="1"/>
    </xf>
    <xf numFmtId="0" fontId="29" fillId="0" borderId="2" xfId="5" applyFont="1" applyFill="1" applyBorder="1" applyAlignment="1" applyProtection="1">
      <alignment horizontal="center" vertical="center" wrapText="1"/>
    </xf>
    <xf numFmtId="177" fontId="28" fillId="0" borderId="2" xfId="0" applyNumberFormat="1" applyFont="1" applyFill="1" applyBorder="1" applyAlignment="1">
      <alignment horizontal="center" vertical="center" wrapText="1"/>
    </xf>
    <xf numFmtId="177" fontId="32" fillId="0" borderId="2" xfId="7" applyNumberFormat="1" applyFont="1" applyFill="1" applyBorder="1" applyAlignment="1">
      <alignment horizontal="center" vertical="center" wrapText="1"/>
    </xf>
    <xf numFmtId="177" fontId="32" fillId="0" borderId="2" xfId="0" applyNumberFormat="1" applyFont="1" applyFill="1" applyBorder="1" applyAlignment="1">
      <alignment horizontal="left" vertical="center" wrapText="1"/>
    </xf>
    <xf numFmtId="177" fontId="32" fillId="0" borderId="2" xfId="0" applyNumberFormat="1" applyFont="1" applyFill="1" applyBorder="1" applyAlignment="1">
      <alignment horizontal="center" vertical="center" wrapText="1"/>
    </xf>
    <xf numFmtId="177" fontId="31" fillId="0" borderId="2" xfId="0" applyNumberFormat="1" applyFont="1" applyFill="1" applyBorder="1" applyAlignment="1">
      <alignment horizontal="left" vertical="center" wrapText="1"/>
    </xf>
    <xf numFmtId="0" fontId="31" fillId="0" borderId="2" xfId="2" applyFont="1" applyFill="1" applyBorder="1" applyAlignment="1">
      <alignment horizontal="center" vertical="center" wrapText="1"/>
    </xf>
    <xf numFmtId="0" fontId="31" fillId="0" borderId="2" xfId="7" applyFont="1" applyFill="1" applyBorder="1" applyAlignment="1">
      <alignment horizontal="left" vertical="center" wrapText="1"/>
    </xf>
    <xf numFmtId="0" fontId="31" fillId="0" borderId="2" xfId="7" applyFont="1" applyFill="1" applyBorder="1" applyAlignment="1">
      <alignment horizontal="center" vertical="center" wrapText="1"/>
    </xf>
    <xf numFmtId="0" fontId="31" fillId="0" borderId="2" xfId="0" applyFont="1" applyFill="1" applyBorder="1" applyAlignment="1" applyProtection="1">
      <alignment horizontal="left" vertical="center" wrapText="1"/>
    </xf>
    <xf numFmtId="177" fontId="31" fillId="0" borderId="2" xfId="7" applyNumberFormat="1" applyFont="1" applyFill="1" applyBorder="1" applyAlignment="1" applyProtection="1">
      <alignment horizontal="center" vertical="center" wrapText="1"/>
    </xf>
    <xf numFmtId="177" fontId="31" fillId="0" borderId="2" xfId="7" applyNumberFormat="1" applyFont="1" applyFill="1" applyBorder="1" applyAlignment="1">
      <alignment horizontal="center" vertical="center" wrapText="1"/>
    </xf>
    <xf numFmtId="177" fontId="31" fillId="0" borderId="2" xfId="7" applyNumberFormat="1" applyFont="1" applyFill="1" applyBorder="1" applyAlignment="1">
      <alignment horizontal="left" vertical="center" wrapText="1"/>
    </xf>
    <xf numFmtId="0" fontId="33" fillId="0" borderId="2" xfId="0" applyFont="1" applyFill="1" applyBorder="1" applyAlignment="1" applyProtection="1">
      <alignment horizontal="left" vertical="center" wrapText="1"/>
    </xf>
    <xf numFmtId="0" fontId="33" fillId="0" borderId="2" xfId="0" applyFont="1" applyFill="1" applyBorder="1" applyAlignment="1" applyProtection="1">
      <alignment horizontal="center" vertical="center" wrapText="1"/>
    </xf>
    <xf numFmtId="177" fontId="33" fillId="0" borderId="2" xfId="0" applyNumberFormat="1" applyFont="1" applyFill="1" applyBorder="1" applyAlignment="1" applyProtection="1">
      <alignment horizontal="center" vertical="center" wrapText="1"/>
    </xf>
    <xf numFmtId="177" fontId="33" fillId="0" borderId="2" xfId="0" applyNumberFormat="1" applyFont="1" applyFill="1" applyBorder="1" applyAlignment="1" applyProtection="1">
      <alignment horizontal="left" vertical="center" wrapText="1"/>
    </xf>
    <xf numFmtId="0" fontId="33" fillId="0" borderId="2" xfId="0" applyFont="1" applyFill="1" applyBorder="1" applyAlignment="1">
      <alignment horizontal="left" vertical="center" wrapText="1"/>
    </xf>
    <xf numFmtId="0" fontId="33" fillId="0" borderId="2" xfId="0" applyFont="1" applyFill="1" applyBorder="1" applyAlignment="1">
      <alignment horizontal="center" vertical="center" wrapText="1"/>
    </xf>
    <xf numFmtId="177" fontId="33" fillId="0" borderId="2" xfId="0" applyNumberFormat="1" applyFont="1" applyFill="1" applyBorder="1" applyAlignment="1">
      <alignment horizontal="center" vertical="center" wrapText="1"/>
    </xf>
    <xf numFmtId="177" fontId="33" fillId="0" borderId="2" xfId="0" applyNumberFormat="1" applyFont="1" applyFill="1" applyBorder="1" applyAlignment="1">
      <alignment horizontal="left" vertical="center" wrapText="1"/>
    </xf>
    <xf numFmtId="177" fontId="31" fillId="0" borderId="2" xfId="2" applyNumberFormat="1" applyFont="1" applyFill="1" applyBorder="1" applyAlignment="1">
      <alignment horizontal="center" vertical="center" wrapText="1"/>
    </xf>
    <xf numFmtId="177" fontId="31" fillId="0" borderId="2" xfId="2" applyNumberFormat="1" applyFont="1" applyFill="1" applyBorder="1" applyAlignment="1">
      <alignment horizontal="left" vertical="center" wrapText="1"/>
    </xf>
    <xf numFmtId="0" fontId="33" fillId="0" borderId="2" xfId="5" applyFont="1" applyFill="1" applyBorder="1" applyAlignment="1" applyProtection="1">
      <alignment horizontal="center" vertical="center" wrapText="1"/>
    </xf>
    <xf numFmtId="0" fontId="31" fillId="0" borderId="2" xfId="2" applyFont="1" applyFill="1" applyBorder="1" applyAlignment="1">
      <alignment horizontal="left" vertical="center" wrapText="1"/>
    </xf>
    <xf numFmtId="177" fontId="31" fillId="0" borderId="2" xfId="0" applyNumberFormat="1" applyFont="1" applyFill="1" applyBorder="1" applyAlignment="1">
      <alignment horizontal="center" vertical="center" wrapText="1"/>
    </xf>
    <xf numFmtId="177" fontId="31" fillId="0" borderId="2" xfId="0" applyNumberFormat="1" applyFont="1" applyFill="1" applyBorder="1" applyAlignment="1" applyProtection="1">
      <alignment horizontal="center" vertical="center"/>
    </xf>
    <xf numFmtId="177" fontId="33" fillId="0" borderId="2" xfId="6" applyNumberFormat="1" applyFont="1" applyFill="1" applyBorder="1" applyAlignment="1">
      <alignment horizontal="left" vertical="center" wrapText="1"/>
    </xf>
    <xf numFmtId="0" fontId="29" fillId="0" borderId="2" xfId="0" applyFont="1" applyFill="1" applyBorder="1" applyAlignment="1" applyProtection="1">
      <alignment horizontal="center" vertical="center" wrapText="1"/>
    </xf>
    <xf numFmtId="0" fontId="31" fillId="0" borderId="2" xfId="7" applyNumberFormat="1" applyFont="1" applyFill="1" applyBorder="1" applyAlignment="1">
      <alignment horizontal="center" vertical="center" wrapText="1"/>
    </xf>
    <xf numFmtId="0" fontId="31" fillId="0" borderId="2" xfId="3" applyFont="1" applyFill="1" applyBorder="1" applyAlignment="1">
      <alignment vertical="center" wrapText="1"/>
    </xf>
    <xf numFmtId="177" fontId="31" fillId="0" borderId="2" xfId="0" applyNumberFormat="1" applyFont="1" applyFill="1" applyBorder="1" applyAlignment="1" applyProtection="1">
      <alignment vertical="center" wrapText="1"/>
    </xf>
    <xf numFmtId="0" fontId="31" fillId="0" borderId="2" xfId="6" applyFont="1" applyFill="1" applyBorder="1" applyAlignment="1">
      <alignment vertical="center" wrapText="1"/>
    </xf>
    <xf numFmtId="0" fontId="31" fillId="0" borderId="2" xfId="2" applyFont="1" applyFill="1" applyBorder="1" applyAlignment="1">
      <alignment vertical="center" wrapText="1"/>
    </xf>
    <xf numFmtId="177" fontId="31" fillId="0" borderId="2" xfId="6" applyNumberFormat="1" applyFont="1" applyFill="1" applyBorder="1" applyAlignment="1">
      <alignment horizontal="center" vertical="center" wrapText="1"/>
    </xf>
    <xf numFmtId="177" fontId="33" fillId="0" borderId="2" xfId="2" applyNumberFormat="1" applyFont="1" applyFill="1" applyBorder="1" applyAlignment="1">
      <alignment horizontal="left" vertical="center" wrapText="1"/>
    </xf>
    <xf numFmtId="0" fontId="31" fillId="0" borderId="2" xfId="0" applyFont="1" applyFill="1" applyBorder="1" applyAlignment="1" applyProtection="1">
      <alignment horizontal="center" vertical="center"/>
    </xf>
    <xf numFmtId="0" fontId="29" fillId="0" borderId="2" xfId="2" applyFont="1" applyFill="1" applyBorder="1" applyAlignment="1">
      <alignment horizontal="left" vertical="center" wrapText="1"/>
    </xf>
    <xf numFmtId="0" fontId="28" fillId="0" borderId="2" xfId="0" applyFont="1" applyFill="1" applyBorder="1" applyAlignment="1" applyProtection="1">
      <alignment horizontal="left" vertical="center" wrapText="1"/>
    </xf>
    <xf numFmtId="0" fontId="31" fillId="0" borderId="2" xfId="11" applyFont="1" applyFill="1" applyBorder="1" applyAlignment="1">
      <alignment horizontal="center" vertical="center" wrapText="1"/>
    </xf>
    <xf numFmtId="0" fontId="28"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31" fontId="33" fillId="0" borderId="2" xfId="7" applyNumberFormat="1" applyFont="1" applyFill="1" applyBorder="1" applyAlignment="1">
      <alignment horizontal="left" vertical="center" wrapText="1"/>
    </xf>
    <xf numFmtId="31" fontId="31" fillId="0" borderId="2" xfId="7" applyNumberFormat="1" applyFont="1" applyFill="1" applyBorder="1" applyAlignment="1">
      <alignment horizontal="left" vertical="center" wrapText="1"/>
    </xf>
    <xf numFmtId="0" fontId="34" fillId="0" borderId="2" xfId="0" applyFont="1" applyFill="1" applyBorder="1" applyAlignment="1">
      <alignment horizontal="left" vertical="center" wrapText="1"/>
    </xf>
    <xf numFmtId="0" fontId="29" fillId="0" borderId="2" xfId="7" applyFont="1" applyFill="1" applyBorder="1" applyAlignment="1">
      <alignment horizontal="left" vertical="center" wrapText="1"/>
    </xf>
    <xf numFmtId="0" fontId="31" fillId="0" borderId="2" xfId="0" applyFont="1" applyFill="1" applyBorder="1" applyAlignment="1" applyProtection="1">
      <alignment vertical="center"/>
    </xf>
    <xf numFmtId="177" fontId="29" fillId="0" borderId="2" xfId="2" applyNumberFormat="1" applyFont="1" applyFill="1" applyBorder="1" applyAlignment="1">
      <alignment horizontal="left" vertical="center" wrapText="1"/>
    </xf>
    <xf numFmtId="0" fontId="29" fillId="0" borderId="2" xfId="0" applyFont="1" applyFill="1" applyBorder="1" applyAlignment="1" applyProtection="1">
      <alignment horizontal="left" vertical="center" wrapText="1"/>
    </xf>
    <xf numFmtId="0" fontId="31" fillId="0" borderId="2" xfId="12" applyFont="1" applyFill="1" applyBorder="1" applyAlignment="1">
      <alignment horizontal="left" vertical="center" wrapText="1"/>
    </xf>
    <xf numFmtId="177" fontId="32" fillId="0" borderId="2" xfId="0" applyNumberFormat="1" applyFont="1" applyFill="1" applyBorder="1" applyAlignment="1" applyProtection="1">
      <alignment horizontal="center" vertical="center" wrapText="1"/>
    </xf>
    <xf numFmtId="177" fontId="32" fillId="0" borderId="2" xfId="0" applyNumberFormat="1" applyFont="1" applyFill="1" applyBorder="1" applyAlignment="1" applyProtection="1">
      <alignment horizontal="left" vertical="center" wrapText="1"/>
    </xf>
    <xf numFmtId="177" fontId="31" fillId="0" borderId="2" xfId="0" applyNumberFormat="1" applyFont="1" applyFill="1" applyBorder="1" applyAlignment="1">
      <alignment horizontal="center" vertical="center"/>
    </xf>
    <xf numFmtId="0" fontId="32" fillId="0" borderId="2" xfId="0" applyFont="1" applyFill="1" applyBorder="1" applyAlignment="1">
      <alignment horizontal="left" vertical="center" wrapText="1"/>
    </xf>
    <xf numFmtId="0" fontId="32" fillId="0" borderId="2" xfId="5" applyFont="1" applyFill="1" applyBorder="1" applyAlignment="1" applyProtection="1">
      <alignment horizontal="center" vertical="center" wrapText="1"/>
    </xf>
    <xf numFmtId="0" fontId="31" fillId="0" borderId="2" xfId="0"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177" fontId="31" fillId="0" borderId="2" xfId="0" applyNumberFormat="1" applyFont="1" applyFill="1" applyBorder="1" applyAlignment="1" applyProtection="1">
      <alignment horizontal="left" vertical="center"/>
    </xf>
    <xf numFmtId="0" fontId="32" fillId="0" borderId="2" xfId="7" applyFont="1" applyFill="1" applyBorder="1" applyAlignment="1">
      <alignment horizontal="left" vertical="center" wrapText="1"/>
    </xf>
    <xf numFmtId="0" fontId="32" fillId="0" borderId="2" xfId="7" applyFont="1" applyFill="1" applyBorder="1" applyAlignment="1">
      <alignment horizontal="center" vertical="center" wrapText="1"/>
    </xf>
    <xf numFmtId="0" fontId="32" fillId="0" borderId="3" xfId="7" applyFont="1" applyFill="1" applyBorder="1" applyAlignment="1">
      <alignment horizontal="center" vertical="center" wrapText="1"/>
    </xf>
    <xf numFmtId="0" fontId="35" fillId="0" borderId="2" xfId="0" applyFont="1" applyBorder="1" applyAlignment="1">
      <alignment horizontal="center" vertical="center" wrapText="1"/>
    </xf>
    <xf numFmtId="0" fontId="35" fillId="0" borderId="2" xfId="0" applyFont="1" applyFill="1" applyBorder="1" applyAlignment="1" applyProtection="1">
      <alignment horizontal="left" vertical="center" wrapText="1"/>
    </xf>
    <xf numFmtId="177" fontId="35" fillId="0" borderId="2" xfId="0" applyNumberFormat="1" applyFont="1" applyFill="1" applyBorder="1" applyAlignment="1" applyProtection="1">
      <alignment horizontal="center" vertical="center" wrapText="1"/>
    </xf>
    <xf numFmtId="0" fontId="32" fillId="0" borderId="2" xfId="0" applyFont="1" applyFill="1" applyBorder="1" applyAlignment="1" applyProtection="1">
      <alignment horizontal="left" vertical="center" wrapText="1"/>
    </xf>
    <xf numFmtId="0" fontId="32" fillId="0" borderId="2" xfId="0"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xf numFmtId="0" fontId="31" fillId="0" borderId="4" xfId="0" applyFont="1" applyFill="1" applyBorder="1" applyAlignment="1" applyProtection="1">
      <alignment horizontal="center" vertical="center" wrapText="1"/>
    </xf>
    <xf numFmtId="0" fontId="31" fillId="0" borderId="2" xfId="0" applyFont="1" applyFill="1" applyBorder="1" applyAlignment="1" applyProtection="1">
      <alignment horizontal="left" vertical="center"/>
    </xf>
    <xf numFmtId="0" fontId="33" fillId="0" borderId="2" xfId="2" applyFont="1" applyFill="1" applyBorder="1" applyAlignment="1">
      <alignment horizontal="center" vertical="center" wrapText="1"/>
    </xf>
    <xf numFmtId="0" fontId="37" fillId="0" borderId="2" xfId="0" applyFont="1" applyFill="1" applyBorder="1" applyAlignment="1" applyProtection="1">
      <alignment horizontal="center" vertical="center" wrapText="1"/>
    </xf>
    <xf numFmtId="0" fontId="31" fillId="0" borderId="2" xfId="0" applyFont="1" applyFill="1" applyBorder="1" applyAlignment="1" applyProtection="1">
      <alignment horizontal="justify" vertical="center" wrapText="1"/>
    </xf>
    <xf numFmtId="0" fontId="32" fillId="0" borderId="2" xfId="0" applyFont="1" applyFill="1" applyBorder="1" applyAlignment="1" applyProtection="1">
      <alignment horizontal="justify" vertical="center" wrapText="1"/>
    </xf>
    <xf numFmtId="177" fontId="32" fillId="0" borderId="2" xfId="2" applyNumberFormat="1" applyFont="1" applyFill="1" applyBorder="1" applyAlignment="1">
      <alignment horizontal="center" vertical="center" wrapText="1"/>
    </xf>
    <xf numFmtId="0" fontId="32" fillId="0" borderId="2" xfId="2" applyFont="1" applyFill="1" applyBorder="1" applyAlignment="1">
      <alignment horizontal="left" vertical="center" wrapText="1"/>
    </xf>
    <xf numFmtId="0" fontId="31" fillId="0" borderId="2" xfId="13" applyFont="1" applyFill="1" applyBorder="1" applyAlignment="1" applyProtection="1">
      <alignment horizontal="left" vertical="center" wrapText="1"/>
    </xf>
    <xf numFmtId="0" fontId="31" fillId="0" borderId="2" xfId="9" applyFont="1" applyFill="1" applyBorder="1" applyAlignment="1">
      <alignment horizontal="left" vertical="center" wrapText="1"/>
    </xf>
    <xf numFmtId="0" fontId="31" fillId="0" borderId="2" xfId="10" applyFont="1" applyFill="1" applyBorder="1" applyAlignment="1">
      <alignment vertical="center" wrapText="1"/>
    </xf>
    <xf numFmtId="0" fontId="38" fillId="0" borderId="2" xfId="0" applyFont="1" applyFill="1" applyBorder="1" applyAlignment="1" applyProtection="1">
      <alignment horizontal="center" vertical="center"/>
    </xf>
    <xf numFmtId="0" fontId="31" fillId="0" borderId="2" xfId="0" applyFont="1" applyFill="1" applyBorder="1" applyAlignment="1" applyProtection="1">
      <alignment vertical="center" wrapText="1"/>
    </xf>
    <xf numFmtId="0" fontId="31" fillId="0" borderId="2" xfId="1" applyFont="1" applyFill="1" applyBorder="1" applyAlignment="1" applyProtection="1">
      <alignment horizontal="left" vertical="center" wrapText="1"/>
    </xf>
    <xf numFmtId="0" fontId="31" fillId="0" borderId="2" xfId="1" applyFont="1" applyFill="1" applyBorder="1" applyAlignment="1" applyProtection="1">
      <alignment horizontal="center" vertical="center" wrapText="1"/>
    </xf>
    <xf numFmtId="177" fontId="31" fillId="0" borderId="2" xfId="1" applyNumberFormat="1" applyFont="1" applyFill="1" applyBorder="1" applyAlignment="1" applyProtection="1">
      <alignment horizontal="center" vertical="center" wrapText="1"/>
    </xf>
    <xf numFmtId="177" fontId="31" fillId="0" borderId="2" xfId="8" applyNumberFormat="1" applyFont="1" applyFill="1" applyBorder="1" applyAlignment="1" applyProtection="1">
      <alignment horizontal="center" vertical="center" wrapText="1"/>
    </xf>
    <xf numFmtId="177" fontId="31" fillId="0" borderId="2" xfId="8" applyNumberFormat="1" applyFont="1" applyFill="1" applyBorder="1" applyAlignment="1" applyProtection="1">
      <alignment horizontal="left" vertical="center" wrapText="1"/>
    </xf>
    <xf numFmtId="0" fontId="31" fillId="0" borderId="2" xfId="8" applyFont="1" applyFill="1" applyBorder="1" applyAlignment="1" applyProtection="1">
      <alignment horizontal="left" vertical="center" wrapText="1"/>
    </xf>
    <xf numFmtId="0" fontId="31" fillId="0" borderId="2" xfId="8"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176" fontId="33" fillId="0" borderId="2" xfId="0" applyNumberFormat="1" applyFont="1" applyFill="1" applyBorder="1" applyAlignment="1" applyProtection="1">
      <alignment horizontal="center" vertical="center" wrapText="1"/>
    </xf>
    <xf numFmtId="0" fontId="29" fillId="0" borderId="2" xfId="2" applyFont="1" applyFill="1" applyBorder="1" applyAlignment="1">
      <alignment horizontal="center" vertical="center" wrapText="1"/>
    </xf>
    <xf numFmtId="0" fontId="29" fillId="0" borderId="2" xfId="0" applyFont="1" applyFill="1" applyBorder="1" applyAlignment="1" applyProtection="1">
      <alignment horizontal="center" vertical="center" wrapText="1"/>
    </xf>
    <xf numFmtId="0" fontId="29" fillId="0" borderId="4" xfId="2" applyFont="1" applyFill="1" applyBorder="1" applyAlignment="1">
      <alignment horizontal="center" vertical="center" wrapText="1"/>
    </xf>
    <xf numFmtId="0" fontId="29" fillId="0" borderId="5" xfId="2" applyFont="1" applyFill="1" applyBorder="1" applyAlignment="1">
      <alignment horizontal="center" vertical="center" wrapText="1"/>
    </xf>
    <xf numFmtId="0" fontId="29" fillId="0" borderId="6" xfId="2" applyFont="1" applyFill="1" applyBorder="1" applyAlignment="1">
      <alignment horizontal="center" vertical="center" wrapText="1"/>
    </xf>
    <xf numFmtId="0" fontId="29" fillId="0" borderId="4" xfId="0" applyFont="1" applyFill="1" applyBorder="1" applyAlignment="1" applyProtection="1">
      <alignment horizontal="center" vertical="center" wrapText="1"/>
    </xf>
    <xf numFmtId="0" fontId="29" fillId="0" borderId="5" xfId="0" applyFont="1" applyFill="1" applyBorder="1" applyAlignment="1" applyProtection="1">
      <alignment horizontal="center" vertical="center" wrapText="1"/>
    </xf>
    <xf numFmtId="0" fontId="29" fillId="0" borderId="6"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30" fillId="0" borderId="2" xfId="2" applyFont="1" applyFill="1" applyBorder="1" applyAlignment="1">
      <alignment horizontal="center" vertical="center" wrapText="1"/>
    </xf>
    <xf numFmtId="0" fontId="29" fillId="0" borderId="2" xfId="7" applyNumberFormat="1" applyFont="1" applyFill="1" applyBorder="1" applyAlignment="1">
      <alignment horizontal="center" vertical="center" wrapText="1"/>
    </xf>
    <xf numFmtId="177" fontId="29" fillId="0" borderId="2" xfId="0" applyNumberFormat="1" applyFont="1" applyFill="1" applyBorder="1" applyAlignment="1" applyProtection="1">
      <alignment horizontal="center" vertical="center" wrapText="1"/>
    </xf>
    <xf numFmtId="177" fontId="28" fillId="0" borderId="2" xfId="0" applyNumberFormat="1"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1" fillId="0" borderId="0" xfId="0" applyFont="1" applyFill="1" applyAlignment="1" applyProtection="1">
      <alignment horizontal="left" vertical="center" wrapText="1"/>
    </xf>
    <xf numFmtId="0" fontId="27" fillId="0" borderId="0" xfId="0" applyFont="1" applyFill="1" applyAlignment="1" applyProtection="1">
      <alignment horizontal="center" vertical="center" wrapText="1"/>
    </xf>
    <xf numFmtId="0" fontId="27" fillId="0" borderId="0" xfId="0" applyFont="1" applyFill="1" applyAlignment="1" applyProtection="1">
      <alignment horizontal="left" vertical="center" wrapText="1"/>
    </xf>
    <xf numFmtId="0" fontId="16" fillId="0" borderId="0" xfId="0" applyFont="1" applyFill="1" applyBorder="1" applyAlignment="1" applyProtection="1">
      <alignment horizontal="center" vertical="center" wrapText="1"/>
    </xf>
    <xf numFmtId="177" fontId="16" fillId="0" borderId="0"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77" fontId="2" fillId="0" borderId="1" xfId="0" applyNumberFormat="1"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8" fillId="0" borderId="2" xfId="2" applyFont="1" applyFill="1" applyBorder="1" applyAlignment="1">
      <alignment horizontal="center" vertical="center" wrapText="1"/>
    </xf>
    <xf numFmtId="0" fontId="18" fillId="0" borderId="4"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2" xfId="7" applyNumberFormat="1" applyFont="1" applyFill="1" applyBorder="1" applyAlignment="1">
      <alignment horizontal="center" vertical="center" wrapText="1"/>
    </xf>
    <xf numFmtId="0" fontId="18" fillId="0" borderId="2" xfId="0" applyFont="1" applyFill="1" applyBorder="1" applyAlignment="1" applyProtection="1">
      <alignment horizontal="center" vertical="center" wrapText="1"/>
    </xf>
    <xf numFmtId="0" fontId="18" fillId="0" borderId="4"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6" xfId="2" applyFont="1" applyFill="1" applyBorder="1" applyAlignment="1">
      <alignment horizontal="center" vertical="center" wrapText="1"/>
    </xf>
    <xf numFmtId="177" fontId="18" fillId="0" borderId="2" xfId="0" applyNumberFormat="1" applyFont="1" applyFill="1" applyBorder="1" applyAlignment="1" applyProtection="1">
      <alignment horizontal="center" vertical="center" wrapText="1"/>
    </xf>
    <xf numFmtId="177" fontId="17" fillId="0" borderId="2" xfId="0" applyNumberFormat="1" applyFont="1" applyFill="1" applyBorder="1" applyAlignment="1" applyProtection="1">
      <alignment horizontal="center" vertical="center" wrapText="1"/>
    </xf>
    <xf numFmtId="0" fontId="19" fillId="0" borderId="2" xfId="2" applyFont="1" applyFill="1" applyBorder="1" applyAlignment="1">
      <alignment horizontal="center" vertical="center" wrapText="1"/>
    </xf>
    <xf numFmtId="0" fontId="2"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cellXfs>
  <cellStyles count="14">
    <cellStyle name="常规" xfId="0" builtinId="0"/>
    <cellStyle name="常规 121 2" xfId="1"/>
    <cellStyle name="常规 2" xfId="2"/>
    <cellStyle name="常规 2 10 2" xfId="3"/>
    <cellStyle name="常规 2 7" xfId="4"/>
    <cellStyle name="常规 3" xfId="5"/>
    <cellStyle name="常规 5" xfId="6"/>
    <cellStyle name="常规 7" xfId="7"/>
    <cellStyle name="常规 8" xfId="8"/>
    <cellStyle name="常规_2018年固定资产投资项目计划表_10" xfId="9"/>
    <cellStyle name="常规_2018年固定资产投资项目计划表_9" xfId="10"/>
    <cellStyle name="常规_股份2015固投项目_25" xfId="11"/>
    <cellStyle name="常规_汇总_3" xfId="12"/>
    <cellStyle name="常规_确定项目 2" xfId="13"/>
  </cellStyles>
  <dxfs count="4">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T205"/>
  <sheetViews>
    <sheetView tabSelected="1" topLeftCell="A187" workbookViewId="0">
      <selection activeCell="L191" sqref="L191"/>
    </sheetView>
  </sheetViews>
  <sheetFormatPr defaultColWidth="9" defaultRowHeight="14.4"/>
  <cols>
    <col min="1" max="1" width="3" style="37" customWidth="1"/>
    <col min="2" max="2" width="13.21875" style="22" customWidth="1"/>
    <col min="3" max="3" width="4.88671875" style="37" customWidth="1"/>
    <col min="4" max="4" width="28.6640625" style="38" customWidth="1"/>
    <col min="5" max="5" width="5.6640625" style="37" customWidth="1"/>
    <col min="6" max="6" width="9.21875" style="39" customWidth="1"/>
    <col min="7" max="7" width="8.44140625" style="39" customWidth="1"/>
    <col min="8" max="8" width="16.21875" style="39" customWidth="1"/>
    <col min="9" max="9" width="8.77734375" style="39" customWidth="1"/>
    <col min="10" max="10" width="12.21875" style="38" customWidth="1"/>
    <col min="11" max="11" width="7.21875" style="37" customWidth="1"/>
    <col min="12" max="12" width="6" style="37" customWidth="1"/>
    <col min="13" max="13" width="5.21875" style="40" customWidth="1"/>
    <col min="14" max="242" width="9" style="1"/>
    <col min="243" max="248" width="8.77734375" style="1" customWidth="1"/>
    <col min="249" max="16384" width="9" style="1"/>
  </cols>
  <sheetData>
    <row r="1" spans="1:13" ht="0.75" customHeight="1">
      <c r="A1" s="258"/>
      <c r="B1" s="259"/>
    </row>
    <row r="2" spans="1:13" ht="18" customHeight="1">
      <c r="A2" s="260" t="s">
        <v>0</v>
      </c>
      <c r="B2" s="261"/>
      <c r="M2" s="38"/>
    </row>
    <row r="3" spans="1:13" ht="40.950000000000003" customHeight="1">
      <c r="A3" s="262" t="s">
        <v>1</v>
      </c>
      <c r="B3" s="262"/>
      <c r="C3" s="262"/>
      <c r="D3" s="262"/>
      <c r="E3" s="262"/>
      <c r="F3" s="263"/>
      <c r="G3" s="263"/>
      <c r="H3" s="263"/>
      <c r="I3" s="263"/>
      <c r="J3" s="262"/>
      <c r="K3" s="262"/>
      <c r="L3" s="262"/>
      <c r="M3" s="262"/>
    </row>
    <row r="4" spans="1:13" ht="13.5" customHeight="1">
      <c r="A4" s="264" t="s">
        <v>2</v>
      </c>
      <c r="B4" s="264"/>
      <c r="C4" s="264"/>
      <c r="D4" s="264"/>
      <c r="E4" s="264"/>
      <c r="F4" s="265"/>
      <c r="G4" s="265"/>
      <c r="H4" s="265"/>
      <c r="I4" s="265"/>
      <c r="J4" s="264"/>
      <c r="K4" s="41"/>
      <c r="L4" s="264" t="s">
        <v>3</v>
      </c>
      <c r="M4" s="264"/>
    </row>
    <row r="5" spans="1:13" s="2" customFormat="1" ht="20.100000000000001" customHeight="1">
      <c r="A5" s="253" t="s">
        <v>4</v>
      </c>
      <c r="B5" s="253" t="s">
        <v>5</v>
      </c>
      <c r="C5" s="253" t="s">
        <v>6</v>
      </c>
      <c r="D5" s="253" t="s">
        <v>7</v>
      </c>
      <c r="E5" s="253" t="s">
        <v>8</v>
      </c>
      <c r="F5" s="257" t="s">
        <v>9</v>
      </c>
      <c r="G5" s="257" t="s">
        <v>10</v>
      </c>
      <c r="H5" s="256" t="s">
        <v>11</v>
      </c>
      <c r="I5" s="257" t="s">
        <v>12</v>
      </c>
      <c r="J5" s="253"/>
      <c r="K5" s="253" t="s">
        <v>13</v>
      </c>
      <c r="L5" s="253" t="s">
        <v>14</v>
      </c>
      <c r="M5" s="253" t="s">
        <v>15</v>
      </c>
    </row>
    <row r="6" spans="1:13" s="2" customFormat="1" ht="51" customHeight="1">
      <c r="A6" s="253"/>
      <c r="B6" s="253"/>
      <c r="C6" s="253"/>
      <c r="D6" s="253"/>
      <c r="E6" s="253"/>
      <c r="F6" s="257"/>
      <c r="G6" s="257"/>
      <c r="H6" s="256"/>
      <c r="I6" s="148" t="s">
        <v>16</v>
      </c>
      <c r="J6" s="147" t="s">
        <v>17</v>
      </c>
      <c r="K6" s="253"/>
      <c r="L6" s="253"/>
      <c r="M6" s="253"/>
    </row>
    <row r="7" spans="1:13" s="2" customFormat="1" ht="27" customHeight="1">
      <c r="A7" s="254" t="s">
        <v>18</v>
      </c>
      <c r="B7" s="254"/>
      <c r="C7" s="254"/>
      <c r="D7" s="254"/>
      <c r="E7" s="149"/>
      <c r="F7" s="150">
        <f>SUM(F8,F86)</f>
        <v>5747372.46</v>
      </c>
      <c r="G7" s="150">
        <f>SUM(G8,G86)</f>
        <v>1032615</v>
      </c>
      <c r="H7" s="150"/>
      <c r="I7" s="150">
        <f>SUM(I8,I86)</f>
        <v>1114829.99</v>
      </c>
      <c r="J7" s="193"/>
      <c r="K7" s="151"/>
      <c r="L7" s="162"/>
      <c r="M7" s="194"/>
    </row>
    <row r="8" spans="1:13" s="2" customFormat="1" ht="27" customHeight="1">
      <c r="A8" s="247" t="s">
        <v>19</v>
      </c>
      <c r="B8" s="248"/>
      <c r="C8" s="248"/>
      <c r="D8" s="249"/>
      <c r="E8" s="149"/>
      <c r="F8" s="150">
        <f>SUM(F9,F48)</f>
        <v>3690955.38</v>
      </c>
      <c r="G8" s="150">
        <f>SUM(G9,G48)</f>
        <v>1028695</v>
      </c>
      <c r="H8" s="150"/>
      <c r="I8" s="150">
        <f>SUM(I9,I48)</f>
        <v>480510.6</v>
      </c>
      <c r="J8" s="193"/>
      <c r="K8" s="151"/>
      <c r="L8" s="162"/>
      <c r="M8" s="194"/>
    </row>
    <row r="9" spans="1:13" s="2" customFormat="1" ht="27" customHeight="1">
      <c r="A9" s="247" t="s">
        <v>20</v>
      </c>
      <c r="B9" s="248"/>
      <c r="C9" s="248"/>
      <c r="D9" s="249"/>
      <c r="E9" s="149"/>
      <c r="F9" s="150">
        <f>SUM(F10,F12,F20,F26,F34,F45)</f>
        <v>639914.84</v>
      </c>
      <c r="G9" s="150">
        <f>SUM(G10,G12,G20,G26,G34,G45)</f>
        <v>285052</v>
      </c>
      <c r="H9" s="150"/>
      <c r="I9" s="150">
        <f>SUM(I10,I12,I20,I26,I34,I45)</f>
        <v>210769.7</v>
      </c>
      <c r="J9" s="193"/>
      <c r="K9" s="151"/>
      <c r="L9" s="162"/>
      <c r="M9" s="194"/>
    </row>
    <row r="10" spans="1:13" s="2" customFormat="1" ht="27" customHeight="1">
      <c r="A10" s="245" t="s">
        <v>21</v>
      </c>
      <c r="B10" s="245"/>
      <c r="C10" s="245"/>
      <c r="D10" s="245"/>
      <c r="E10" s="149"/>
      <c r="F10" s="150">
        <f>SUM(F11)</f>
        <v>29000</v>
      </c>
      <c r="G10" s="150">
        <f>SUM(G11)</f>
        <v>24000</v>
      </c>
      <c r="H10" s="150"/>
      <c r="I10" s="150">
        <f>SUM(I11)</f>
        <v>5000</v>
      </c>
      <c r="J10" s="193"/>
      <c r="K10" s="151"/>
      <c r="L10" s="162"/>
      <c r="M10" s="194"/>
    </row>
    <row r="11" spans="1:13" s="3" customFormat="1" ht="64.05" customHeight="1">
      <c r="A11" s="152">
        <v>1</v>
      </c>
      <c r="B11" s="153" t="s">
        <v>22</v>
      </c>
      <c r="C11" s="152" t="s">
        <v>23</v>
      </c>
      <c r="D11" s="153" t="s">
        <v>24</v>
      </c>
      <c r="E11" s="152" t="s">
        <v>839</v>
      </c>
      <c r="F11" s="154">
        <v>29000</v>
      </c>
      <c r="G11" s="154">
        <v>24000</v>
      </c>
      <c r="H11" s="155" t="s">
        <v>26</v>
      </c>
      <c r="I11" s="154">
        <v>5000</v>
      </c>
      <c r="J11" s="153" t="s">
        <v>27</v>
      </c>
      <c r="K11" s="195" t="s">
        <v>28</v>
      </c>
      <c r="L11" s="195" t="s">
        <v>28</v>
      </c>
      <c r="M11" s="195"/>
    </row>
    <row r="12" spans="1:13" s="4" customFormat="1" ht="30" customHeight="1">
      <c r="A12" s="247" t="s">
        <v>29</v>
      </c>
      <c r="B12" s="248"/>
      <c r="C12" s="248"/>
      <c r="D12" s="249"/>
      <c r="E12" s="156"/>
      <c r="F12" s="157">
        <f>SUM(F13:F19)</f>
        <v>39211.269999999997</v>
      </c>
      <c r="G12" s="157">
        <f>SUM(G13:G19)</f>
        <v>4627</v>
      </c>
      <c r="H12" s="157"/>
      <c r="I12" s="157">
        <f>SUM(I13:I19)</f>
        <v>24359.7</v>
      </c>
      <c r="J12" s="193"/>
      <c r="K12" s="196"/>
      <c r="L12" s="196"/>
      <c r="M12" s="194"/>
    </row>
    <row r="13" spans="1:13" s="5" customFormat="1" ht="69.599999999999994" customHeight="1">
      <c r="A13" s="158">
        <v>1</v>
      </c>
      <c r="B13" s="159" t="s">
        <v>30</v>
      </c>
      <c r="C13" s="160" t="s">
        <v>23</v>
      </c>
      <c r="D13" s="159" t="s">
        <v>31</v>
      </c>
      <c r="E13" s="160" t="s">
        <v>32</v>
      </c>
      <c r="F13" s="158">
        <v>19684</v>
      </c>
      <c r="G13" s="158">
        <v>3300</v>
      </c>
      <c r="H13" s="161" t="s">
        <v>33</v>
      </c>
      <c r="I13" s="167">
        <v>7000</v>
      </c>
      <c r="J13" s="197" t="s">
        <v>34</v>
      </c>
      <c r="K13" s="174" t="s">
        <v>35</v>
      </c>
      <c r="L13" s="174" t="s">
        <v>35</v>
      </c>
      <c r="M13" s="198"/>
    </row>
    <row r="14" spans="1:13" s="6" customFormat="1" ht="55.05" customHeight="1">
      <c r="A14" s="162">
        <v>2</v>
      </c>
      <c r="B14" s="163" t="s">
        <v>36</v>
      </c>
      <c r="C14" s="164" t="s">
        <v>23</v>
      </c>
      <c r="D14" s="165" t="s">
        <v>37</v>
      </c>
      <c r="E14" s="164" t="s">
        <v>38</v>
      </c>
      <c r="F14" s="166">
        <v>10241</v>
      </c>
      <c r="G14" s="167">
        <v>200</v>
      </c>
      <c r="H14" s="168" t="s">
        <v>39</v>
      </c>
      <c r="I14" s="158">
        <v>10041</v>
      </c>
      <c r="J14" s="163" t="s">
        <v>34</v>
      </c>
      <c r="K14" s="174" t="s">
        <v>35</v>
      </c>
      <c r="L14" s="174" t="s">
        <v>35</v>
      </c>
      <c r="M14" s="199"/>
    </row>
    <row r="15" spans="1:13" s="7" customFormat="1" ht="46.05" customHeight="1">
      <c r="A15" s="158">
        <v>3</v>
      </c>
      <c r="B15" s="169" t="s">
        <v>40</v>
      </c>
      <c r="C15" s="170" t="s">
        <v>23</v>
      </c>
      <c r="D15" s="169" t="s">
        <v>41</v>
      </c>
      <c r="E15" s="170" t="s">
        <v>38</v>
      </c>
      <c r="F15" s="171">
        <v>3210</v>
      </c>
      <c r="G15" s="171">
        <v>1027</v>
      </c>
      <c r="H15" s="172" t="s">
        <v>42</v>
      </c>
      <c r="I15" s="171">
        <v>1753</v>
      </c>
      <c r="J15" s="169" t="s">
        <v>43</v>
      </c>
      <c r="K15" s="170" t="s">
        <v>44</v>
      </c>
      <c r="L15" s="170" t="s">
        <v>44</v>
      </c>
      <c r="M15" s="169"/>
    </row>
    <row r="16" spans="1:13" s="8" customFormat="1" ht="70.05" customHeight="1">
      <c r="A16" s="158">
        <v>4</v>
      </c>
      <c r="B16" s="173" t="s">
        <v>45</v>
      </c>
      <c r="C16" s="174" t="s">
        <v>23</v>
      </c>
      <c r="D16" s="173" t="s">
        <v>46</v>
      </c>
      <c r="E16" s="174" t="s">
        <v>38</v>
      </c>
      <c r="F16" s="175">
        <v>2401.6999999999998</v>
      </c>
      <c r="G16" s="175"/>
      <c r="H16" s="176" t="s">
        <v>47</v>
      </c>
      <c r="I16" s="175">
        <v>2401.6999999999998</v>
      </c>
      <c r="J16" s="173" t="s">
        <v>43</v>
      </c>
      <c r="K16" s="174" t="s">
        <v>35</v>
      </c>
      <c r="L16" s="174" t="s">
        <v>35</v>
      </c>
      <c r="M16" s="200"/>
    </row>
    <row r="17" spans="1:14" s="6" customFormat="1" ht="63" customHeight="1">
      <c r="A17" s="162">
        <v>5</v>
      </c>
      <c r="B17" s="163" t="s">
        <v>48</v>
      </c>
      <c r="C17" s="174" t="s">
        <v>23</v>
      </c>
      <c r="D17" s="163" t="s">
        <v>49</v>
      </c>
      <c r="E17" s="164">
        <v>2019</v>
      </c>
      <c r="F17" s="167">
        <v>1457.57</v>
      </c>
      <c r="G17" s="167">
        <v>100</v>
      </c>
      <c r="H17" s="168" t="s">
        <v>50</v>
      </c>
      <c r="I17" s="167">
        <v>1358</v>
      </c>
      <c r="J17" s="163" t="s">
        <v>43</v>
      </c>
      <c r="K17" s="174" t="s">
        <v>35</v>
      </c>
      <c r="L17" s="174" t="s">
        <v>35</v>
      </c>
      <c r="M17" s="199"/>
    </row>
    <row r="18" spans="1:14" s="8" customFormat="1" ht="63" customHeight="1">
      <c r="A18" s="158">
        <v>6</v>
      </c>
      <c r="B18" s="159" t="s">
        <v>51</v>
      </c>
      <c r="C18" s="160" t="s">
        <v>23</v>
      </c>
      <c r="D18" s="159" t="s">
        <v>52</v>
      </c>
      <c r="E18" s="160" t="s">
        <v>38</v>
      </c>
      <c r="F18" s="160">
        <v>1317</v>
      </c>
      <c r="G18" s="175"/>
      <c r="H18" s="176" t="s">
        <v>53</v>
      </c>
      <c r="I18" s="175">
        <v>1036</v>
      </c>
      <c r="J18" s="173" t="s">
        <v>43</v>
      </c>
      <c r="K18" s="174" t="s">
        <v>35</v>
      </c>
      <c r="L18" s="174" t="s">
        <v>35</v>
      </c>
      <c r="M18" s="200"/>
    </row>
    <row r="19" spans="1:14" s="8" customFormat="1" ht="88.05" customHeight="1">
      <c r="A19" s="158">
        <v>7</v>
      </c>
      <c r="B19" s="159" t="s">
        <v>54</v>
      </c>
      <c r="C19" s="160" t="s">
        <v>23</v>
      </c>
      <c r="D19" s="159" t="s">
        <v>55</v>
      </c>
      <c r="E19" s="160" t="s">
        <v>38</v>
      </c>
      <c r="F19" s="160">
        <v>900</v>
      </c>
      <c r="G19" s="175"/>
      <c r="H19" s="176" t="s">
        <v>53</v>
      </c>
      <c r="I19" s="175">
        <v>770</v>
      </c>
      <c r="J19" s="173" t="s">
        <v>43</v>
      </c>
      <c r="K19" s="174" t="s">
        <v>35</v>
      </c>
      <c r="L19" s="174" t="s">
        <v>35</v>
      </c>
      <c r="M19" s="200"/>
    </row>
    <row r="20" spans="1:14" s="9" customFormat="1" ht="24" customHeight="1">
      <c r="A20" s="247" t="s">
        <v>56</v>
      </c>
      <c r="B20" s="248"/>
      <c r="C20" s="248"/>
      <c r="D20" s="249"/>
      <c r="E20" s="147"/>
      <c r="F20" s="148">
        <f>SUM(F21:F25)</f>
        <v>4556</v>
      </c>
      <c r="G20" s="148">
        <f>SUM(G21:G25)</f>
        <v>1600</v>
      </c>
      <c r="H20" s="148"/>
      <c r="I20" s="148">
        <f>SUM(I21:I25)</f>
        <v>2956</v>
      </c>
      <c r="J20" s="201"/>
      <c r="K20" s="147"/>
      <c r="L20" s="147"/>
      <c r="M20" s="194"/>
    </row>
    <row r="21" spans="1:14" s="10" customFormat="1" ht="87" customHeight="1">
      <c r="A21" s="152">
        <v>1</v>
      </c>
      <c r="B21" s="165" t="s">
        <v>57</v>
      </c>
      <c r="C21" s="152" t="s">
        <v>23</v>
      </c>
      <c r="D21" s="165" t="s">
        <v>58</v>
      </c>
      <c r="E21" s="152" t="s">
        <v>38</v>
      </c>
      <c r="F21" s="154">
        <v>1200</v>
      </c>
      <c r="G21" s="177">
        <v>700</v>
      </c>
      <c r="H21" s="178" t="s">
        <v>59</v>
      </c>
      <c r="I21" s="154">
        <v>500</v>
      </c>
      <c r="J21" s="202" t="s">
        <v>43</v>
      </c>
      <c r="K21" s="152" t="s">
        <v>60</v>
      </c>
      <c r="L21" s="152" t="s">
        <v>60</v>
      </c>
      <c r="M21" s="165"/>
      <c r="N21" s="98"/>
    </row>
    <row r="22" spans="1:14" s="7" customFormat="1" ht="48" customHeight="1">
      <c r="A22" s="152">
        <v>2</v>
      </c>
      <c r="B22" s="169" t="s">
        <v>61</v>
      </c>
      <c r="C22" s="170" t="s">
        <v>23</v>
      </c>
      <c r="D22" s="169" t="s">
        <v>62</v>
      </c>
      <c r="E22" s="179" t="s">
        <v>38</v>
      </c>
      <c r="F22" s="171">
        <v>1744</v>
      </c>
      <c r="G22" s="171">
        <v>900</v>
      </c>
      <c r="H22" s="172" t="s">
        <v>63</v>
      </c>
      <c r="I22" s="171">
        <v>844</v>
      </c>
      <c r="J22" s="169" t="s">
        <v>43</v>
      </c>
      <c r="K22" s="170" t="s">
        <v>44</v>
      </c>
      <c r="L22" s="170" t="s">
        <v>44</v>
      </c>
      <c r="M22" s="169"/>
    </row>
    <row r="23" spans="1:14" s="7" customFormat="1" ht="47.1" customHeight="1">
      <c r="A23" s="152">
        <v>3</v>
      </c>
      <c r="B23" s="169" t="s">
        <v>64</v>
      </c>
      <c r="C23" s="170" t="s">
        <v>23</v>
      </c>
      <c r="D23" s="169" t="s">
        <v>65</v>
      </c>
      <c r="E23" s="179" t="s">
        <v>38</v>
      </c>
      <c r="F23" s="171">
        <v>600</v>
      </c>
      <c r="G23" s="171"/>
      <c r="H23" s="172" t="s">
        <v>66</v>
      </c>
      <c r="I23" s="171">
        <v>600</v>
      </c>
      <c r="J23" s="169" t="s">
        <v>43</v>
      </c>
      <c r="K23" s="170" t="s">
        <v>44</v>
      </c>
      <c r="L23" s="170" t="s">
        <v>44</v>
      </c>
      <c r="M23" s="169"/>
    </row>
    <row r="24" spans="1:14" s="7" customFormat="1" ht="45" customHeight="1">
      <c r="A24" s="152">
        <v>4</v>
      </c>
      <c r="B24" s="169" t="s">
        <v>67</v>
      </c>
      <c r="C24" s="170" t="s">
        <v>23</v>
      </c>
      <c r="D24" s="169" t="s">
        <v>68</v>
      </c>
      <c r="E24" s="179" t="s">
        <v>38</v>
      </c>
      <c r="F24" s="171">
        <v>350</v>
      </c>
      <c r="G24" s="171"/>
      <c r="H24" s="172" t="s">
        <v>69</v>
      </c>
      <c r="I24" s="171">
        <v>350</v>
      </c>
      <c r="J24" s="169" t="s">
        <v>43</v>
      </c>
      <c r="K24" s="170" t="s">
        <v>44</v>
      </c>
      <c r="L24" s="170" t="s">
        <v>44</v>
      </c>
      <c r="M24" s="169"/>
    </row>
    <row r="25" spans="1:14" s="7" customFormat="1" ht="48" customHeight="1">
      <c r="A25" s="152">
        <v>5</v>
      </c>
      <c r="B25" s="169" t="s">
        <v>70</v>
      </c>
      <c r="C25" s="170" t="s">
        <v>23</v>
      </c>
      <c r="D25" s="169" t="s">
        <v>71</v>
      </c>
      <c r="E25" s="179" t="s">
        <v>38</v>
      </c>
      <c r="F25" s="171">
        <v>662</v>
      </c>
      <c r="G25" s="171"/>
      <c r="H25" s="172" t="s">
        <v>72</v>
      </c>
      <c r="I25" s="171">
        <v>662</v>
      </c>
      <c r="J25" s="169" t="s">
        <v>43</v>
      </c>
      <c r="K25" s="170" t="s">
        <v>44</v>
      </c>
      <c r="L25" s="170" t="s">
        <v>44</v>
      </c>
      <c r="M25" s="169"/>
    </row>
    <row r="26" spans="1:14" s="2" customFormat="1" ht="25.95" customHeight="1">
      <c r="A26" s="247" t="s">
        <v>73</v>
      </c>
      <c r="B26" s="248"/>
      <c r="C26" s="248"/>
      <c r="D26" s="249"/>
      <c r="E26" s="149"/>
      <c r="F26" s="150">
        <f>SUM(F27:F33)</f>
        <v>50036.57</v>
      </c>
      <c r="G26" s="150">
        <f>SUM(G27:G33)</f>
        <v>13832</v>
      </c>
      <c r="H26" s="150"/>
      <c r="I26" s="150">
        <f>SUM(I27:I33)</f>
        <v>34154</v>
      </c>
      <c r="J26" s="193"/>
      <c r="K26" s="151"/>
      <c r="L26" s="162"/>
      <c r="M26" s="194"/>
    </row>
    <row r="27" spans="1:14" s="11" customFormat="1" ht="106.95" customHeight="1">
      <c r="A27" s="152">
        <v>1</v>
      </c>
      <c r="B27" s="180" t="s">
        <v>74</v>
      </c>
      <c r="C27" s="162" t="s">
        <v>23</v>
      </c>
      <c r="D27" s="180" t="s">
        <v>75</v>
      </c>
      <c r="E27" s="149" t="s">
        <v>38</v>
      </c>
      <c r="F27" s="177">
        <v>20000</v>
      </c>
      <c r="G27" s="177"/>
      <c r="H27" s="161" t="s">
        <v>76</v>
      </c>
      <c r="I27" s="177">
        <v>20000</v>
      </c>
      <c r="J27" s="180" t="s">
        <v>77</v>
      </c>
      <c r="K27" s="162" t="s">
        <v>78</v>
      </c>
      <c r="L27" s="162" t="s">
        <v>79</v>
      </c>
      <c r="M27" s="165"/>
    </row>
    <row r="28" spans="1:14" s="12" customFormat="1" ht="58.95" customHeight="1">
      <c r="A28" s="162">
        <v>2</v>
      </c>
      <c r="B28" s="180" t="s">
        <v>80</v>
      </c>
      <c r="C28" s="162" t="s">
        <v>23</v>
      </c>
      <c r="D28" s="180" t="s">
        <v>81</v>
      </c>
      <c r="E28" s="162" t="s">
        <v>82</v>
      </c>
      <c r="F28" s="177">
        <v>13850</v>
      </c>
      <c r="G28" s="177">
        <v>6800</v>
      </c>
      <c r="H28" s="178" t="s">
        <v>83</v>
      </c>
      <c r="I28" s="154">
        <v>7050</v>
      </c>
      <c r="J28" s="165" t="s">
        <v>43</v>
      </c>
      <c r="K28" s="162" t="s">
        <v>84</v>
      </c>
      <c r="L28" s="162" t="s">
        <v>79</v>
      </c>
      <c r="M28" s="152"/>
    </row>
    <row r="29" spans="1:14" s="11" customFormat="1" ht="75" customHeight="1">
      <c r="A29" s="152">
        <v>3</v>
      </c>
      <c r="B29" s="180" t="s">
        <v>85</v>
      </c>
      <c r="C29" s="162" t="s">
        <v>23</v>
      </c>
      <c r="D29" s="180" t="s">
        <v>86</v>
      </c>
      <c r="E29" s="149" t="s">
        <v>38</v>
      </c>
      <c r="F29" s="177">
        <v>641</v>
      </c>
      <c r="G29" s="177">
        <v>100</v>
      </c>
      <c r="H29" s="161" t="s">
        <v>87</v>
      </c>
      <c r="I29" s="177">
        <v>541</v>
      </c>
      <c r="J29" s="180" t="s">
        <v>88</v>
      </c>
      <c r="K29" s="162" t="s">
        <v>89</v>
      </c>
      <c r="L29" s="162" t="s">
        <v>79</v>
      </c>
      <c r="M29" s="165"/>
    </row>
    <row r="30" spans="1:14" s="11" customFormat="1" ht="57" customHeight="1">
      <c r="A30" s="152">
        <v>4</v>
      </c>
      <c r="B30" s="165" t="s">
        <v>90</v>
      </c>
      <c r="C30" s="152" t="s">
        <v>23</v>
      </c>
      <c r="D30" s="165" t="s">
        <v>91</v>
      </c>
      <c r="E30" s="152" t="s">
        <v>92</v>
      </c>
      <c r="F30" s="154">
        <v>7395.63</v>
      </c>
      <c r="G30" s="154">
        <v>1780</v>
      </c>
      <c r="H30" s="161" t="s">
        <v>93</v>
      </c>
      <c r="I30" s="154">
        <v>3570</v>
      </c>
      <c r="J30" s="155" t="s">
        <v>94</v>
      </c>
      <c r="K30" s="152" t="s">
        <v>95</v>
      </c>
      <c r="L30" s="152" t="s">
        <v>95</v>
      </c>
      <c r="M30" s="165"/>
    </row>
    <row r="31" spans="1:14" s="11" customFormat="1" ht="64.95" customHeight="1">
      <c r="A31" s="162">
        <v>5</v>
      </c>
      <c r="B31" s="165" t="s">
        <v>96</v>
      </c>
      <c r="C31" s="152" t="s">
        <v>23</v>
      </c>
      <c r="D31" s="165" t="s">
        <v>97</v>
      </c>
      <c r="E31" s="152" t="s">
        <v>38</v>
      </c>
      <c r="F31" s="154">
        <v>4854</v>
      </c>
      <c r="G31" s="154">
        <v>3149</v>
      </c>
      <c r="H31" s="161" t="s">
        <v>98</v>
      </c>
      <c r="I31" s="154">
        <v>1700</v>
      </c>
      <c r="J31" s="180" t="s">
        <v>43</v>
      </c>
      <c r="K31" s="152" t="s">
        <v>95</v>
      </c>
      <c r="L31" s="152" t="s">
        <v>95</v>
      </c>
      <c r="M31" s="165"/>
    </row>
    <row r="32" spans="1:14" s="11" customFormat="1" ht="54" customHeight="1">
      <c r="A32" s="152">
        <v>6</v>
      </c>
      <c r="B32" s="165" t="s">
        <v>99</v>
      </c>
      <c r="C32" s="152" t="s">
        <v>23</v>
      </c>
      <c r="D32" s="165" t="s">
        <v>100</v>
      </c>
      <c r="E32" s="152" t="s">
        <v>82</v>
      </c>
      <c r="F32" s="154">
        <v>2298.94</v>
      </c>
      <c r="G32" s="154">
        <v>1515</v>
      </c>
      <c r="H32" s="161" t="s">
        <v>98</v>
      </c>
      <c r="I32" s="154">
        <v>784</v>
      </c>
      <c r="J32" s="180" t="s">
        <v>43</v>
      </c>
      <c r="K32" s="152" t="s">
        <v>95</v>
      </c>
      <c r="L32" s="152" t="s">
        <v>95</v>
      </c>
      <c r="M32" s="165"/>
    </row>
    <row r="33" spans="1:228" s="11" customFormat="1" ht="73.05" customHeight="1">
      <c r="A33" s="152">
        <v>7</v>
      </c>
      <c r="B33" s="180" t="s">
        <v>101</v>
      </c>
      <c r="C33" s="162" t="s">
        <v>23</v>
      </c>
      <c r="D33" s="180" t="s">
        <v>102</v>
      </c>
      <c r="E33" s="149" t="s">
        <v>38</v>
      </c>
      <c r="F33" s="177">
        <v>997</v>
      </c>
      <c r="G33" s="177">
        <v>488</v>
      </c>
      <c r="H33" s="178" t="s">
        <v>103</v>
      </c>
      <c r="I33" s="177">
        <v>509</v>
      </c>
      <c r="J33" s="180" t="s">
        <v>43</v>
      </c>
      <c r="K33" s="162" t="s">
        <v>104</v>
      </c>
      <c r="L33" s="162" t="s">
        <v>104</v>
      </c>
      <c r="M33" s="165"/>
    </row>
    <row r="34" spans="1:228" s="2" customFormat="1" ht="27" customHeight="1">
      <c r="A34" s="247" t="s">
        <v>105</v>
      </c>
      <c r="B34" s="248"/>
      <c r="C34" s="248"/>
      <c r="D34" s="249"/>
      <c r="E34" s="149"/>
      <c r="F34" s="150">
        <f>SUM(F35:F44)</f>
        <v>462311</v>
      </c>
      <c r="G34" s="150">
        <f>SUM(G35:G44)</f>
        <v>224193</v>
      </c>
      <c r="H34" s="150"/>
      <c r="I34" s="150">
        <f>SUM(I35:I44)</f>
        <v>123300</v>
      </c>
      <c r="J34" s="193"/>
      <c r="K34" s="151"/>
      <c r="L34" s="162"/>
      <c r="M34" s="194"/>
    </row>
    <row r="35" spans="1:228" s="7" customFormat="1" ht="75.599999999999994" customHeight="1">
      <c r="A35" s="152">
        <v>1</v>
      </c>
      <c r="B35" s="178" t="s">
        <v>106</v>
      </c>
      <c r="C35" s="181" t="s">
        <v>23</v>
      </c>
      <c r="D35" s="178" t="s">
        <v>107</v>
      </c>
      <c r="E35" s="181" t="s">
        <v>38</v>
      </c>
      <c r="F35" s="182">
        <v>15711</v>
      </c>
      <c r="G35" s="171">
        <v>11411</v>
      </c>
      <c r="H35" s="172" t="s">
        <v>108</v>
      </c>
      <c r="I35" s="182">
        <v>4300</v>
      </c>
      <c r="J35" s="169" t="s">
        <v>77</v>
      </c>
      <c r="K35" s="162" t="s">
        <v>35</v>
      </c>
      <c r="L35" s="162" t="s">
        <v>840</v>
      </c>
      <c r="M35" s="169"/>
    </row>
    <row r="36" spans="1:228" s="5" customFormat="1" ht="69" customHeight="1">
      <c r="A36" s="162">
        <v>2</v>
      </c>
      <c r="B36" s="180" t="s">
        <v>109</v>
      </c>
      <c r="C36" s="162" t="s">
        <v>23</v>
      </c>
      <c r="D36" s="180" t="s">
        <v>110</v>
      </c>
      <c r="E36" s="170" t="s">
        <v>32</v>
      </c>
      <c r="F36" s="177">
        <v>142000</v>
      </c>
      <c r="G36" s="177">
        <v>60000</v>
      </c>
      <c r="H36" s="183" t="s">
        <v>111</v>
      </c>
      <c r="I36" s="177">
        <v>12000</v>
      </c>
      <c r="J36" s="180" t="s">
        <v>112</v>
      </c>
      <c r="K36" s="170" t="s">
        <v>113</v>
      </c>
      <c r="L36" s="162" t="s">
        <v>840</v>
      </c>
      <c r="M36" s="194"/>
    </row>
    <row r="37" spans="1:228" s="13" customFormat="1" ht="55.95" customHeight="1">
      <c r="A37" s="152">
        <v>3</v>
      </c>
      <c r="B37" s="180" t="s">
        <v>114</v>
      </c>
      <c r="C37" s="162" t="s">
        <v>23</v>
      </c>
      <c r="D37" s="180" t="s">
        <v>115</v>
      </c>
      <c r="E37" s="152" t="s">
        <v>38</v>
      </c>
      <c r="F37" s="177">
        <v>81000</v>
      </c>
      <c r="G37" s="177">
        <v>75000</v>
      </c>
      <c r="H37" s="178" t="s">
        <v>116</v>
      </c>
      <c r="I37" s="177">
        <v>6000</v>
      </c>
      <c r="J37" s="180" t="s">
        <v>117</v>
      </c>
      <c r="K37" s="162" t="s">
        <v>118</v>
      </c>
      <c r="L37" s="162" t="s">
        <v>840</v>
      </c>
      <c r="M37" s="165"/>
    </row>
    <row r="38" spans="1:228" s="10" customFormat="1" ht="97.95" customHeight="1">
      <c r="A38" s="152">
        <v>4</v>
      </c>
      <c r="B38" s="180" t="s">
        <v>119</v>
      </c>
      <c r="C38" s="162" t="s">
        <v>23</v>
      </c>
      <c r="D38" s="180" t="s">
        <v>120</v>
      </c>
      <c r="E38" s="149" t="s">
        <v>121</v>
      </c>
      <c r="F38" s="177">
        <v>52000</v>
      </c>
      <c r="G38" s="177"/>
      <c r="H38" s="178" t="s">
        <v>122</v>
      </c>
      <c r="I38" s="177">
        <v>46000</v>
      </c>
      <c r="J38" s="180" t="s">
        <v>123</v>
      </c>
      <c r="K38" s="162" t="s">
        <v>124</v>
      </c>
      <c r="L38" s="162" t="s">
        <v>125</v>
      </c>
      <c r="M38" s="169"/>
    </row>
    <row r="39" spans="1:228" s="5" customFormat="1" ht="51" customHeight="1">
      <c r="A39" s="162">
        <v>5</v>
      </c>
      <c r="B39" s="180" t="s">
        <v>126</v>
      </c>
      <c r="C39" s="162" t="s">
        <v>23</v>
      </c>
      <c r="D39" s="180" t="s">
        <v>127</v>
      </c>
      <c r="E39" s="170" t="s">
        <v>32</v>
      </c>
      <c r="F39" s="177">
        <v>33000</v>
      </c>
      <c r="G39" s="177"/>
      <c r="H39" s="178" t="s">
        <v>128</v>
      </c>
      <c r="I39" s="171">
        <v>15000</v>
      </c>
      <c r="J39" s="178" t="s">
        <v>129</v>
      </c>
      <c r="K39" s="162" t="s">
        <v>130</v>
      </c>
      <c r="L39" s="162" t="s">
        <v>840</v>
      </c>
      <c r="M39" s="194"/>
    </row>
    <row r="40" spans="1:228" s="5" customFormat="1" ht="106.95" customHeight="1">
      <c r="A40" s="152">
        <v>6</v>
      </c>
      <c r="B40" s="178" t="s">
        <v>131</v>
      </c>
      <c r="C40" s="177" t="s">
        <v>23</v>
      </c>
      <c r="D40" s="178" t="s">
        <v>132</v>
      </c>
      <c r="E40" s="170" t="s">
        <v>92</v>
      </c>
      <c r="F40" s="177">
        <v>80000</v>
      </c>
      <c r="G40" s="177">
        <v>60782</v>
      </c>
      <c r="H40" s="178" t="s">
        <v>133</v>
      </c>
      <c r="I40" s="177">
        <v>8000</v>
      </c>
      <c r="J40" s="178" t="s">
        <v>134</v>
      </c>
      <c r="K40" s="177" t="s">
        <v>135</v>
      </c>
      <c r="L40" s="162" t="s">
        <v>840</v>
      </c>
      <c r="M40" s="194"/>
    </row>
    <row r="41" spans="1:228" s="5" customFormat="1" ht="60.6" customHeight="1">
      <c r="A41" s="152">
        <v>7</v>
      </c>
      <c r="B41" s="180" t="s">
        <v>136</v>
      </c>
      <c r="C41" s="162" t="s">
        <v>23</v>
      </c>
      <c r="D41" s="180" t="s">
        <v>137</v>
      </c>
      <c r="E41" s="170" t="s">
        <v>38</v>
      </c>
      <c r="F41" s="177">
        <v>25000</v>
      </c>
      <c r="G41" s="177">
        <v>12000</v>
      </c>
      <c r="H41" s="178" t="s">
        <v>138</v>
      </c>
      <c r="I41" s="177">
        <v>13000</v>
      </c>
      <c r="J41" s="180" t="s">
        <v>139</v>
      </c>
      <c r="K41" s="162" t="s">
        <v>140</v>
      </c>
      <c r="L41" s="162" t="s">
        <v>840</v>
      </c>
      <c r="M41" s="194"/>
    </row>
    <row r="42" spans="1:228" s="5" customFormat="1" ht="52.95" customHeight="1">
      <c r="A42" s="162">
        <v>8</v>
      </c>
      <c r="B42" s="180" t="s">
        <v>141</v>
      </c>
      <c r="C42" s="162" t="s">
        <v>23</v>
      </c>
      <c r="D42" s="180" t="s">
        <v>142</v>
      </c>
      <c r="E42" s="170" t="s">
        <v>92</v>
      </c>
      <c r="F42" s="177">
        <v>16900</v>
      </c>
      <c r="G42" s="177">
        <v>5000</v>
      </c>
      <c r="H42" s="178" t="s">
        <v>143</v>
      </c>
      <c r="I42" s="177">
        <v>8300</v>
      </c>
      <c r="J42" s="180" t="s">
        <v>144</v>
      </c>
      <c r="K42" s="162" t="s">
        <v>145</v>
      </c>
      <c r="L42" s="162" t="s">
        <v>840</v>
      </c>
      <c r="M42" s="194"/>
    </row>
    <row r="43" spans="1:228" s="5" customFormat="1" ht="63" customHeight="1">
      <c r="A43" s="152">
        <v>9</v>
      </c>
      <c r="B43" s="180" t="s">
        <v>146</v>
      </c>
      <c r="C43" s="162" t="s">
        <v>23</v>
      </c>
      <c r="D43" s="180" t="s">
        <v>147</v>
      </c>
      <c r="E43" s="170" t="s">
        <v>92</v>
      </c>
      <c r="F43" s="177">
        <v>13000</v>
      </c>
      <c r="G43" s="177"/>
      <c r="H43" s="178" t="s">
        <v>148</v>
      </c>
      <c r="I43" s="177">
        <v>7000</v>
      </c>
      <c r="J43" s="180" t="s">
        <v>149</v>
      </c>
      <c r="K43" s="162" t="s">
        <v>150</v>
      </c>
      <c r="L43" s="162" t="s">
        <v>840</v>
      </c>
      <c r="M43" s="194"/>
    </row>
    <row r="44" spans="1:228" s="10" customFormat="1" ht="60.6" customHeight="1">
      <c r="A44" s="152">
        <v>10</v>
      </c>
      <c r="B44" s="180" t="s">
        <v>151</v>
      </c>
      <c r="C44" s="162" t="s">
        <v>23</v>
      </c>
      <c r="D44" s="180" t="s">
        <v>152</v>
      </c>
      <c r="E44" s="149" t="s">
        <v>38</v>
      </c>
      <c r="F44" s="177">
        <v>3700</v>
      </c>
      <c r="G44" s="177"/>
      <c r="H44" s="178" t="s">
        <v>153</v>
      </c>
      <c r="I44" s="177">
        <v>3700</v>
      </c>
      <c r="J44" s="180" t="s">
        <v>154</v>
      </c>
      <c r="K44" s="162" t="s">
        <v>124</v>
      </c>
      <c r="L44" s="162" t="s">
        <v>125</v>
      </c>
      <c r="M44" s="169"/>
    </row>
    <row r="45" spans="1:228" s="14" customFormat="1" ht="31.95" customHeight="1">
      <c r="A45" s="250" t="s">
        <v>155</v>
      </c>
      <c r="B45" s="251"/>
      <c r="C45" s="251"/>
      <c r="D45" s="252"/>
      <c r="E45" s="184"/>
      <c r="F45" s="150">
        <f>SUM(F46:F47)</f>
        <v>54800</v>
      </c>
      <c r="G45" s="150">
        <f>SUM(G46:G47)</f>
        <v>16800</v>
      </c>
      <c r="H45" s="150"/>
      <c r="I45" s="150">
        <f>SUM(I46:I47)</f>
        <v>21000</v>
      </c>
      <c r="J45" s="203"/>
      <c r="K45" s="151"/>
      <c r="L45" s="151"/>
      <c r="M45" s="204"/>
    </row>
    <row r="46" spans="1:228" s="5" customFormat="1" ht="47.25" customHeight="1">
      <c r="A46" s="162">
        <v>1</v>
      </c>
      <c r="B46" s="169" t="s">
        <v>156</v>
      </c>
      <c r="C46" s="170" t="s">
        <v>23</v>
      </c>
      <c r="D46" s="169" t="s">
        <v>157</v>
      </c>
      <c r="E46" s="170" t="s">
        <v>82</v>
      </c>
      <c r="F46" s="171">
        <v>23800</v>
      </c>
      <c r="G46" s="171">
        <v>12800</v>
      </c>
      <c r="H46" s="172" t="s">
        <v>158</v>
      </c>
      <c r="I46" s="171">
        <v>11000</v>
      </c>
      <c r="J46" s="169" t="s">
        <v>159</v>
      </c>
      <c r="K46" s="170" t="s">
        <v>160</v>
      </c>
      <c r="L46" s="170" t="s">
        <v>161</v>
      </c>
      <c r="M46" s="169"/>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7"/>
    </row>
    <row r="47" spans="1:228" s="5" customFormat="1" ht="48" customHeight="1">
      <c r="A47" s="152">
        <v>2</v>
      </c>
      <c r="B47" s="169" t="s">
        <v>162</v>
      </c>
      <c r="C47" s="170" t="s">
        <v>23</v>
      </c>
      <c r="D47" s="169" t="s">
        <v>163</v>
      </c>
      <c r="E47" s="170" t="s">
        <v>164</v>
      </c>
      <c r="F47" s="171">
        <v>31000</v>
      </c>
      <c r="G47" s="171">
        <v>4000</v>
      </c>
      <c r="H47" s="172" t="s">
        <v>165</v>
      </c>
      <c r="I47" s="171">
        <v>10000</v>
      </c>
      <c r="J47" s="169" t="s">
        <v>166</v>
      </c>
      <c r="K47" s="170" t="s">
        <v>167</v>
      </c>
      <c r="L47" s="170" t="s">
        <v>161</v>
      </c>
      <c r="M47" s="169"/>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7"/>
    </row>
    <row r="48" spans="1:228" s="5" customFormat="1" ht="27" customHeight="1">
      <c r="A48" s="250" t="s">
        <v>168</v>
      </c>
      <c r="B48" s="251"/>
      <c r="C48" s="251"/>
      <c r="D48" s="252"/>
      <c r="E48" s="170"/>
      <c r="F48" s="148">
        <f>SUM(F49,F55,F64,F69,F74,F83)</f>
        <v>3051040.54</v>
      </c>
      <c r="G48" s="148">
        <f>SUM(G49,G55,G64,G69,G74,G83)</f>
        <v>743643</v>
      </c>
      <c r="H48" s="148"/>
      <c r="I48" s="148">
        <f>SUM(I49,I55,I64,I69,I74,I83)</f>
        <v>269740.90000000002</v>
      </c>
      <c r="J48" s="169"/>
      <c r="K48" s="170"/>
      <c r="L48" s="170"/>
      <c r="M48" s="169"/>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7"/>
      <c r="HT48" s="7"/>
    </row>
    <row r="49" spans="1:228" s="2" customFormat="1" ht="27" customHeight="1">
      <c r="A49" s="245" t="s">
        <v>169</v>
      </c>
      <c r="B49" s="245"/>
      <c r="C49" s="245"/>
      <c r="D49" s="245"/>
      <c r="E49" s="149"/>
      <c r="F49" s="150">
        <f>SUM(F50:F54)</f>
        <v>60631</v>
      </c>
      <c r="G49" s="150">
        <f>SUM(G50:G54)</f>
        <v>17724</v>
      </c>
      <c r="H49" s="150"/>
      <c r="I49" s="150">
        <f>SUM(I50:I54)</f>
        <v>20675</v>
      </c>
      <c r="J49" s="193"/>
      <c r="K49" s="151"/>
      <c r="L49" s="162"/>
      <c r="M49" s="194"/>
    </row>
    <row r="50" spans="1:228" s="15" customFormat="1" ht="69" customHeight="1">
      <c r="A50" s="185">
        <v>1</v>
      </c>
      <c r="B50" s="180" t="s">
        <v>170</v>
      </c>
      <c r="C50" s="162" t="s">
        <v>23</v>
      </c>
      <c r="D50" s="180" t="s">
        <v>171</v>
      </c>
      <c r="E50" s="149" t="s">
        <v>172</v>
      </c>
      <c r="F50" s="177">
        <v>23916</v>
      </c>
      <c r="G50" s="177">
        <v>4084</v>
      </c>
      <c r="H50" s="178" t="s">
        <v>173</v>
      </c>
      <c r="I50" s="177">
        <v>1600</v>
      </c>
      <c r="J50" s="180" t="s">
        <v>34</v>
      </c>
      <c r="K50" s="162" t="s">
        <v>174</v>
      </c>
      <c r="L50" s="162" t="s">
        <v>175</v>
      </c>
      <c r="M50" s="165"/>
    </row>
    <row r="51" spans="1:228" s="16" customFormat="1" ht="57" customHeight="1">
      <c r="A51" s="152">
        <v>2</v>
      </c>
      <c r="B51" s="165" t="s">
        <v>176</v>
      </c>
      <c r="C51" s="152" t="s">
        <v>23</v>
      </c>
      <c r="D51" s="165" t="s">
        <v>177</v>
      </c>
      <c r="E51" s="152" t="s">
        <v>38</v>
      </c>
      <c r="F51" s="154">
        <v>20000</v>
      </c>
      <c r="G51" s="154">
        <v>9000</v>
      </c>
      <c r="H51" s="155" t="s">
        <v>178</v>
      </c>
      <c r="I51" s="154">
        <v>9000</v>
      </c>
      <c r="J51" s="165" t="s">
        <v>179</v>
      </c>
      <c r="K51" s="152" t="s">
        <v>180</v>
      </c>
      <c r="L51" s="152" t="s">
        <v>181</v>
      </c>
      <c r="M51" s="152"/>
    </row>
    <row r="52" spans="1:228" s="17" customFormat="1" ht="115.95" customHeight="1">
      <c r="A52" s="185">
        <v>3</v>
      </c>
      <c r="B52" s="169" t="s">
        <v>182</v>
      </c>
      <c r="C52" s="170" t="s">
        <v>23</v>
      </c>
      <c r="D52" s="169" t="s">
        <v>183</v>
      </c>
      <c r="E52" s="170" t="s">
        <v>92</v>
      </c>
      <c r="F52" s="171">
        <v>7400</v>
      </c>
      <c r="G52" s="171">
        <v>2200</v>
      </c>
      <c r="H52" s="172" t="s">
        <v>184</v>
      </c>
      <c r="I52" s="171">
        <v>3200</v>
      </c>
      <c r="J52" s="169" t="s">
        <v>77</v>
      </c>
      <c r="K52" s="170" t="s">
        <v>185</v>
      </c>
      <c r="L52" s="170" t="s">
        <v>186</v>
      </c>
      <c r="M52" s="169"/>
    </row>
    <row r="53" spans="1:228" s="16" customFormat="1" ht="64.05" customHeight="1">
      <c r="A53" s="185">
        <v>4</v>
      </c>
      <c r="B53" s="165" t="s">
        <v>187</v>
      </c>
      <c r="C53" s="152" t="s">
        <v>23</v>
      </c>
      <c r="D53" s="165" t="s">
        <v>187</v>
      </c>
      <c r="E53" s="152" t="s">
        <v>38</v>
      </c>
      <c r="F53" s="154">
        <v>5000</v>
      </c>
      <c r="G53" s="154">
        <v>1740</v>
      </c>
      <c r="H53" s="155" t="s">
        <v>188</v>
      </c>
      <c r="I53" s="154">
        <v>3260</v>
      </c>
      <c r="J53" s="165" t="s">
        <v>34</v>
      </c>
      <c r="K53" s="152" t="s">
        <v>189</v>
      </c>
      <c r="L53" s="152" t="s">
        <v>190</v>
      </c>
      <c r="M53" s="152"/>
    </row>
    <row r="54" spans="1:228" s="18" customFormat="1" ht="63" customHeight="1">
      <c r="A54" s="152">
        <v>5</v>
      </c>
      <c r="B54" s="169" t="s">
        <v>191</v>
      </c>
      <c r="C54" s="170" t="s">
        <v>23</v>
      </c>
      <c r="D54" s="165" t="s">
        <v>192</v>
      </c>
      <c r="E54" s="170" t="s">
        <v>38</v>
      </c>
      <c r="F54" s="154">
        <v>4315</v>
      </c>
      <c r="G54" s="154">
        <v>700</v>
      </c>
      <c r="H54" s="155" t="s">
        <v>193</v>
      </c>
      <c r="I54" s="154">
        <v>3615</v>
      </c>
      <c r="J54" s="173" t="s">
        <v>43</v>
      </c>
      <c r="K54" s="170" t="s">
        <v>194</v>
      </c>
      <c r="L54" s="170" t="s">
        <v>194</v>
      </c>
      <c r="M54" s="169"/>
    </row>
    <row r="55" spans="1:228" s="5" customFormat="1" ht="30" customHeight="1">
      <c r="A55" s="255" t="s">
        <v>195</v>
      </c>
      <c r="B55" s="255"/>
      <c r="C55" s="255"/>
      <c r="D55" s="255"/>
      <c r="E55" s="170"/>
      <c r="F55" s="148">
        <f>SUM(F56:F63)</f>
        <v>1524879</v>
      </c>
      <c r="G55" s="148">
        <f>SUM(G56:G63)</f>
        <v>410863</v>
      </c>
      <c r="H55" s="148"/>
      <c r="I55" s="148">
        <f>SUM(I56:I63)</f>
        <v>116500</v>
      </c>
      <c r="J55" s="169"/>
      <c r="K55" s="170"/>
      <c r="L55" s="170"/>
      <c r="M55" s="169"/>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7"/>
      <c r="HT55" s="7"/>
    </row>
    <row r="56" spans="1:228" s="10" customFormat="1" ht="100.95" customHeight="1">
      <c r="A56" s="152">
        <v>1</v>
      </c>
      <c r="B56" s="180" t="s">
        <v>196</v>
      </c>
      <c r="C56" s="162" t="s">
        <v>23</v>
      </c>
      <c r="D56" s="180" t="s">
        <v>197</v>
      </c>
      <c r="E56" s="149" t="s">
        <v>92</v>
      </c>
      <c r="F56" s="177">
        <v>766879</v>
      </c>
      <c r="G56" s="177">
        <v>8000</v>
      </c>
      <c r="H56" s="178" t="s">
        <v>198</v>
      </c>
      <c r="I56" s="177">
        <v>91000</v>
      </c>
      <c r="J56" s="180" t="s">
        <v>34</v>
      </c>
      <c r="K56" s="162" t="s">
        <v>199</v>
      </c>
      <c r="L56" s="162" t="s">
        <v>200</v>
      </c>
      <c r="M56" s="165"/>
    </row>
    <row r="57" spans="1:228" s="2" customFormat="1" ht="72" customHeight="1">
      <c r="A57" s="152">
        <v>2</v>
      </c>
      <c r="B57" s="165" t="s">
        <v>201</v>
      </c>
      <c r="C57" s="162" t="s">
        <v>23</v>
      </c>
      <c r="D57" s="186" t="s">
        <v>202</v>
      </c>
      <c r="E57" s="170" t="s">
        <v>92</v>
      </c>
      <c r="F57" s="177">
        <v>260000</v>
      </c>
      <c r="G57" s="177">
        <v>17600</v>
      </c>
      <c r="H57" s="187" t="s">
        <v>203</v>
      </c>
      <c r="I57" s="177">
        <v>10000</v>
      </c>
      <c r="J57" s="180" t="s">
        <v>204</v>
      </c>
      <c r="K57" s="162" t="s">
        <v>205</v>
      </c>
      <c r="L57" s="162" t="s">
        <v>200</v>
      </c>
      <c r="M57" s="162"/>
    </row>
    <row r="58" spans="1:228" s="10" customFormat="1" ht="64.05" customHeight="1">
      <c r="A58" s="152">
        <v>3</v>
      </c>
      <c r="B58" s="188" t="s">
        <v>206</v>
      </c>
      <c r="C58" s="162" t="s">
        <v>23</v>
      </c>
      <c r="D58" s="189" t="s">
        <v>207</v>
      </c>
      <c r="E58" s="149" t="s">
        <v>208</v>
      </c>
      <c r="F58" s="177">
        <v>225000</v>
      </c>
      <c r="G58" s="177">
        <v>208977</v>
      </c>
      <c r="H58" s="178" t="s">
        <v>209</v>
      </c>
      <c r="I58" s="154">
        <v>7000</v>
      </c>
      <c r="J58" s="165" t="s">
        <v>210</v>
      </c>
      <c r="K58" s="152" t="s">
        <v>211</v>
      </c>
      <c r="L58" s="162" t="s">
        <v>200</v>
      </c>
      <c r="M58" s="165"/>
    </row>
    <row r="59" spans="1:228" s="10" customFormat="1" ht="103.05" customHeight="1">
      <c r="A59" s="152">
        <v>4</v>
      </c>
      <c r="B59" s="180" t="s">
        <v>212</v>
      </c>
      <c r="C59" s="162" t="s">
        <v>23</v>
      </c>
      <c r="D59" s="180" t="s">
        <v>213</v>
      </c>
      <c r="E59" s="162" t="s">
        <v>841</v>
      </c>
      <c r="F59" s="177">
        <v>200000</v>
      </c>
      <c r="G59" s="190">
        <v>168286</v>
      </c>
      <c r="H59" s="191" t="s">
        <v>98</v>
      </c>
      <c r="I59" s="177">
        <v>1000</v>
      </c>
      <c r="J59" s="180" t="s">
        <v>215</v>
      </c>
      <c r="K59" s="162" t="s">
        <v>216</v>
      </c>
      <c r="L59" s="162" t="s">
        <v>181</v>
      </c>
      <c r="M59" s="169"/>
    </row>
    <row r="60" spans="1:228" s="16" customFormat="1" ht="154.05000000000001" customHeight="1">
      <c r="A60" s="152">
        <v>5</v>
      </c>
      <c r="B60" s="165" t="s">
        <v>217</v>
      </c>
      <c r="C60" s="192" t="s">
        <v>23</v>
      </c>
      <c r="D60" s="165" t="s">
        <v>218</v>
      </c>
      <c r="E60" s="152" t="s">
        <v>92</v>
      </c>
      <c r="F60" s="182">
        <v>63500</v>
      </c>
      <c r="G60" s="182">
        <v>5000</v>
      </c>
      <c r="H60" s="155" t="s">
        <v>219</v>
      </c>
      <c r="I60" s="182">
        <v>1000</v>
      </c>
      <c r="J60" s="165" t="s">
        <v>43</v>
      </c>
      <c r="K60" s="152" t="s">
        <v>220</v>
      </c>
      <c r="L60" s="162" t="s">
        <v>200</v>
      </c>
      <c r="M60" s="162"/>
    </row>
    <row r="61" spans="1:228" s="10" customFormat="1" ht="88.95" customHeight="1">
      <c r="A61" s="152">
        <v>6</v>
      </c>
      <c r="B61" s="180" t="s">
        <v>221</v>
      </c>
      <c r="C61" s="162" t="s">
        <v>23</v>
      </c>
      <c r="D61" s="180" t="s">
        <v>222</v>
      </c>
      <c r="E61" s="162" t="s">
        <v>842</v>
      </c>
      <c r="F61" s="177">
        <v>5000</v>
      </c>
      <c r="G61" s="177">
        <v>2000</v>
      </c>
      <c r="H61" s="178" t="s">
        <v>224</v>
      </c>
      <c r="I61" s="177">
        <v>3000</v>
      </c>
      <c r="J61" s="180" t="s">
        <v>43</v>
      </c>
      <c r="K61" s="162" t="s">
        <v>225</v>
      </c>
      <c r="L61" s="162" t="s">
        <v>181</v>
      </c>
      <c r="M61" s="169"/>
    </row>
    <row r="62" spans="1:228" s="16" customFormat="1" ht="70.95" customHeight="1">
      <c r="A62" s="152">
        <v>7</v>
      </c>
      <c r="B62" s="165" t="s">
        <v>226</v>
      </c>
      <c r="C62" s="152" t="s">
        <v>23</v>
      </c>
      <c r="D62" s="165" t="s">
        <v>227</v>
      </c>
      <c r="E62" s="152" t="s">
        <v>228</v>
      </c>
      <c r="F62" s="154">
        <v>3500</v>
      </c>
      <c r="G62" s="154">
        <v>300</v>
      </c>
      <c r="H62" s="155" t="s">
        <v>229</v>
      </c>
      <c r="I62" s="154">
        <v>3200</v>
      </c>
      <c r="J62" s="165" t="s">
        <v>230</v>
      </c>
      <c r="K62" s="152" t="s">
        <v>231</v>
      </c>
      <c r="L62" s="162" t="s">
        <v>200</v>
      </c>
      <c r="M62" s="152"/>
    </row>
    <row r="63" spans="1:228" s="19" customFormat="1" ht="60" customHeight="1">
      <c r="A63" s="152">
        <v>8</v>
      </c>
      <c r="B63" s="180" t="s">
        <v>232</v>
      </c>
      <c r="C63" s="152" t="s">
        <v>23</v>
      </c>
      <c r="D63" s="180" t="s">
        <v>233</v>
      </c>
      <c r="E63" s="152">
        <v>2019</v>
      </c>
      <c r="F63" s="171">
        <v>1000</v>
      </c>
      <c r="G63" s="171">
        <v>700</v>
      </c>
      <c r="H63" s="172" t="s">
        <v>234</v>
      </c>
      <c r="I63" s="171">
        <v>300</v>
      </c>
      <c r="J63" s="165" t="s">
        <v>43</v>
      </c>
      <c r="K63" s="152" t="s">
        <v>235</v>
      </c>
      <c r="L63" s="162" t="s">
        <v>200</v>
      </c>
      <c r="M63" s="165"/>
    </row>
    <row r="64" spans="1:228" s="20" customFormat="1" ht="28.2" customHeight="1">
      <c r="A64" s="246" t="s">
        <v>236</v>
      </c>
      <c r="B64" s="246"/>
      <c r="C64" s="246"/>
      <c r="D64" s="246"/>
      <c r="E64" s="162"/>
      <c r="F64" s="150">
        <f>SUM(F65:F68)</f>
        <v>64000</v>
      </c>
      <c r="G64" s="150">
        <f>SUM(G65:G68)</f>
        <v>3609</v>
      </c>
      <c r="H64" s="150"/>
      <c r="I64" s="150">
        <f>SUM(I65:I68)</f>
        <v>25000</v>
      </c>
      <c r="J64" s="180"/>
      <c r="K64" s="162"/>
      <c r="L64" s="162"/>
      <c r="M64" s="169"/>
    </row>
    <row r="65" spans="1:226" s="10" customFormat="1" ht="78.599999999999994" customHeight="1">
      <c r="A65" s="152">
        <v>1</v>
      </c>
      <c r="B65" s="205" t="s">
        <v>237</v>
      </c>
      <c r="C65" s="170" t="s">
        <v>23</v>
      </c>
      <c r="D65" s="205" t="s">
        <v>238</v>
      </c>
      <c r="E65" s="149" t="s">
        <v>92</v>
      </c>
      <c r="F65" s="171">
        <v>31000</v>
      </c>
      <c r="G65" s="171">
        <v>4</v>
      </c>
      <c r="H65" s="172" t="s">
        <v>239</v>
      </c>
      <c r="I65" s="171">
        <v>9000</v>
      </c>
      <c r="J65" s="205" t="s">
        <v>240</v>
      </c>
      <c r="K65" s="162" t="s">
        <v>231</v>
      </c>
      <c r="L65" s="162" t="s">
        <v>200</v>
      </c>
      <c r="M65" s="169"/>
    </row>
    <row r="66" spans="1:226" s="10" customFormat="1" ht="71.400000000000006" customHeight="1">
      <c r="A66" s="152">
        <v>2</v>
      </c>
      <c r="B66" s="205" t="s">
        <v>241</v>
      </c>
      <c r="C66" s="170" t="s">
        <v>23</v>
      </c>
      <c r="D66" s="205" t="s">
        <v>242</v>
      </c>
      <c r="E66" s="149" t="s">
        <v>243</v>
      </c>
      <c r="F66" s="171">
        <v>18000</v>
      </c>
      <c r="G66" s="171">
        <v>105</v>
      </c>
      <c r="H66" s="172" t="s">
        <v>239</v>
      </c>
      <c r="I66" s="171">
        <v>7000</v>
      </c>
      <c r="J66" s="205" t="s">
        <v>244</v>
      </c>
      <c r="K66" s="162" t="s">
        <v>245</v>
      </c>
      <c r="L66" s="162" t="s">
        <v>200</v>
      </c>
      <c r="M66" s="169"/>
    </row>
    <row r="67" spans="1:226" s="16" customFormat="1" ht="90" customHeight="1">
      <c r="A67" s="152">
        <v>3</v>
      </c>
      <c r="B67" s="165" t="s">
        <v>246</v>
      </c>
      <c r="C67" s="152" t="s">
        <v>23</v>
      </c>
      <c r="D67" s="165" t="s">
        <v>247</v>
      </c>
      <c r="E67" s="152" t="s">
        <v>92</v>
      </c>
      <c r="F67" s="154">
        <v>10000</v>
      </c>
      <c r="G67" s="154">
        <v>1500</v>
      </c>
      <c r="H67" s="155" t="s">
        <v>248</v>
      </c>
      <c r="I67" s="154">
        <v>6000</v>
      </c>
      <c r="J67" s="165" t="s">
        <v>249</v>
      </c>
      <c r="K67" s="152" t="s">
        <v>231</v>
      </c>
      <c r="L67" s="162" t="s">
        <v>200</v>
      </c>
      <c r="M67" s="152"/>
    </row>
    <row r="68" spans="1:226" s="10" customFormat="1" ht="84" customHeight="1">
      <c r="A68" s="152">
        <v>4</v>
      </c>
      <c r="B68" s="180" t="s">
        <v>250</v>
      </c>
      <c r="C68" s="162" t="s">
        <v>23</v>
      </c>
      <c r="D68" s="180" t="s">
        <v>251</v>
      </c>
      <c r="E68" s="149" t="s">
        <v>38</v>
      </c>
      <c r="F68" s="177">
        <v>5000</v>
      </c>
      <c r="G68" s="177">
        <v>2000</v>
      </c>
      <c r="H68" s="178" t="s">
        <v>252</v>
      </c>
      <c r="I68" s="177">
        <v>3000</v>
      </c>
      <c r="J68" s="180" t="s">
        <v>43</v>
      </c>
      <c r="K68" s="162" t="s">
        <v>189</v>
      </c>
      <c r="L68" s="162" t="s">
        <v>200</v>
      </c>
      <c r="M68" s="169"/>
    </row>
    <row r="69" spans="1:226" s="2" customFormat="1" ht="25.95" customHeight="1">
      <c r="A69" s="245" t="s">
        <v>253</v>
      </c>
      <c r="B69" s="245"/>
      <c r="C69" s="245"/>
      <c r="D69" s="245"/>
      <c r="E69" s="149"/>
      <c r="F69" s="150">
        <f>SUM(F70:F73)</f>
        <v>16883</v>
      </c>
      <c r="G69" s="150">
        <f>SUM(G70:G73)</f>
        <v>1400</v>
      </c>
      <c r="H69" s="150"/>
      <c r="I69" s="150">
        <f>SUM(I70:I73)</f>
        <v>5783</v>
      </c>
      <c r="J69" s="193"/>
      <c r="K69" s="151"/>
      <c r="L69" s="162"/>
      <c r="M69" s="194"/>
    </row>
    <row r="70" spans="1:226" s="5" customFormat="1" ht="91.95" customHeight="1">
      <c r="A70" s="152">
        <v>1</v>
      </c>
      <c r="B70" s="169" t="s">
        <v>254</v>
      </c>
      <c r="C70" s="170" t="s">
        <v>23</v>
      </c>
      <c r="D70" s="169" t="s">
        <v>255</v>
      </c>
      <c r="E70" s="170" t="s">
        <v>92</v>
      </c>
      <c r="F70" s="171">
        <v>14000</v>
      </c>
      <c r="G70" s="171">
        <v>200</v>
      </c>
      <c r="H70" s="172" t="s">
        <v>256</v>
      </c>
      <c r="I70" s="171">
        <v>4500</v>
      </c>
      <c r="J70" s="169" t="s">
        <v>257</v>
      </c>
      <c r="K70" s="170" t="s">
        <v>258</v>
      </c>
      <c r="L70" s="170" t="s">
        <v>259</v>
      </c>
      <c r="M70" s="152" t="s">
        <v>260</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7"/>
    </row>
    <row r="71" spans="1:226" s="11" customFormat="1" ht="60" customHeight="1">
      <c r="A71" s="152">
        <v>2</v>
      </c>
      <c r="B71" s="180" t="s">
        <v>261</v>
      </c>
      <c r="C71" s="162" t="s">
        <v>23</v>
      </c>
      <c r="D71" s="180" t="s">
        <v>262</v>
      </c>
      <c r="E71" s="149" t="s">
        <v>38</v>
      </c>
      <c r="F71" s="206">
        <v>1186</v>
      </c>
      <c r="G71" s="177">
        <v>400</v>
      </c>
      <c r="H71" s="161" t="s">
        <v>263</v>
      </c>
      <c r="I71" s="177">
        <v>786</v>
      </c>
      <c r="J71" s="180" t="s">
        <v>77</v>
      </c>
      <c r="K71" s="162" t="s">
        <v>264</v>
      </c>
      <c r="L71" s="162" t="s">
        <v>265</v>
      </c>
      <c r="M71" s="152" t="s">
        <v>260</v>
      </c>
    </row>
    <row r="72" spans="1:226" s="7" customFormat="1" ht="58.95" customHeight="1">
      <c r="A72" s="152">
        <v>3</v>
      </c>
      <c r="B72" s="169" t="s">
        <v>266</v>
      </c>
      <c r="C72" s="170" t="s">
        <v>23</v>
      </c>
      <c r="D72" s="169" t="s">
        <v>267</v>
      </c>
      <c r="E72" s="170" t="s">
        <v>92</v>
      </c>
      <c r="F72" s="171">
        <v>1000</v>
      </c>
      <c r="G72" s="171">
        <v>400</v>
      </c>
      <c r="H72" s="172" t="s">
        <v>268</v>
      </c>
      <c r="I72" s="171">
        <v>200</v>
      </c>
      <c r="J72" s="169" t="s">
        <v>77</v>
      </c>
      <c r="K72" s="170" t="s">
        <v>44</v>
      </c>
      <c r="L72" s="170" t="s">
        <v>269</v>
      </c>
      <c r="M72" s="152" t="s">
        <v>260</v>
      </c>
    </row>
    <row r="73" spans="1:226" s="21" customFormat="1" ht="70.95" customHeight="1">
      <c r="A73" s="152">
        <v>4</v>
      </c>
      <c r="B73" s="169" t="s">
        <v>270</v>
      </c>
      <c r="C73" s="170" t="s">
        <v>23</v>
      </c>
      <c r="D73" s="169" t="s">
        <v>271</v>
      </c>
      <c r="E73" s="170" t="s">
        <v>38</v>
      </c>
      <c r="F73" s="171">
        <v>697</v>
      </c>
      <c r="G73" s="171">
        <v>400</v>
      </c>
      <c r="H73" s="172" t="s">
        <v>272</v>
      </c>
      <c r="I73" s="171">
        <v>297</v>
      </c>
      <c r="J73" s="169" t="s">
        <v>77</v>
      </c>
      <c r="K73" s="222" t="s">
        <v>44</v>
      </c>
      <c r="L73" s="170" t="s">
        <v>269</v>
      </c>
      <c r="M73" s="152" t="s">
        <v>260</v>
      </c>
    </row>
    <row r="74" spans="1:226" s="2" customFormat="1" ht="24" customHeight="1">
      <c r="A74" s="245" t="s">
        <v>273</v>
      </c>
      <c r="B74" s="245"/>
      <c r="C74" s="245"/>
      <c r="D74" s="245"/>
      <c r="E74" s="149"/>
      <c r="F74" s="150">
        <f>SUM(F75:F82)</f>
        <v>1357647.54</v>
      </c>
      <c r="G74" s="150">
        <f>SUM(G75:G82)</f>
        <v>301747</v>
      </c>
      <c r="H74" s="150"/>
      <c r="I74" s="150">
        <f>SUM(I75:I82)</f>
        <v>94782.9</v>
      </c>
      <c r="J74" s="150"/>
      <c r="K74" s="151"/>
      <c r="L74" s="162"/>
      <c r="M74" s="194"/>
    </row>
    <row r="75" spans="1:226" s="22" customFormat="1" ht="118.05" customHeight="1">
      <c r="A75" s="152">
        <v>1</v>
      </c>
      <c r="B75" s="207" t="s">
        <v>274</v>
      </c>
      <c r="C75" s="206" t="s">
        <v>23</v>
      </c>
      <c r="D75" s="207" t="s">
        <v>275</v>
      </c>
      <c r="E75" s="206" t="s">
        <v>276</v>
      </c>
      <c r="F75" s="206">
        <v>280000</v>
      </c>
      <c r="G75" s="206">
        <v>255163</v>
      </c>
      <c r="H75" s="178" t="s">
        <v>98</v>
      </c>
      <c r="I75" s="206">
        <v>24837</v>
      </c>
      <c r="J75" s="165" t="s">
        <v>277</v>
      </c>
      <c r="K75" s="223" t="s">
        <v>278</v>
      </c>
      <c r="L75" s="162" t="s">
        <v>125</v>
      </c>
      <c r="M75" s="194"/>
    </row>
    <row r="76" spans="1:226" s="11" customFormat="1" ht="81" customHeight="1">
      <c r="A76" s="152">
        <v>2</v>
      </c>
      <c r="B76" s="180" t="s">
        <v>279</v>
      </c>
      <c r="C76" s="162" t="s">
        <v>23</v>
      </c>
      <c r="D76" s="180" t="s">
        <v>280</v>
      </c>
      <c r="E76" s="149" t="s">
        <v>82</v>
      </c>
      <c r="F76" s="177">
        <v>65000</v>
      </c>
      <c r="G76" s="177">
        <v>35000</v>
      </c>
      <c r="H76" s="178" t="s">
        <v>98</v>
      </c>
      <c r="I76" s="177">
        <v>30000</v>
      </c>
      <c r="J76" s="180" t="s">
        <v>43</v>
      </c>
      <c r="K76" s="162" t="s">
        <v>281</v>
      </c>
      <c r="L76" s="162" t="s">
        <v>125</v>
      </c>
      <c r="M76" s="165"/>
    </row>
    <row r="77" spans="1:226" s="11" customFormat="1" ht="126" customHeight="1">
      <c r="A77" s="152">
        <v>3</v>
      </c>
      <c r="B77" s="180" t="s">
        <v>282</v>
      </c>
      <c r="C77" s="162" t="s">
        <v>23</v>
      </c>
      <c r="D77" s="180" t="s">
        <v>283</v>
      </c>
      <c r="E77" s="149" t="s">
        <v>284</v>
      </c>
      <c r="F77" s="177">
        <v>980000</v>
      </c>
      <c r="G77" s="177"/>
      <c r="H77" s="178" t="s">
        <v>285</v>
      </c>
      <c r="I77" s="177">
        <v>30000</v>
      </c>
      <c r="J77" s="180" t="s">
        <v>286</v>
      </c>
      <c r="K77" s="162" t="s">
        <v>287</v>
      </c>
      <c r="L77" s="162" t="s">
        <v>288</v>
      </c>
      <c r="M77" s="165"/>
    </row>
    <row r="78" spans="1:226" s="5" customFormat="1" ht="87" customHeight="1">
      <c r="A78" s="152">
        <v>4</v>
      </c>
      <c r="B78" s="180" t="s">
        <v>289</v>
      </c>
      <c r="C78" s="162" t="s">
        <v>23</v>
      </c>
      <c r="D78" s="180" t="s">
        <v>290</v>
      </c>
      <c r="E78" s="149" t="s">
        <v>82</v>
      </c>
      <c r="F78" s="177">
        <v>16931</v>
      </c>
      <c r="G78" s="177">
        <v>6472</v>
      </c>
      <c r="H78" s="161" t="s">
        <v>98</v>
      </c>
      <c r="I78" s="177">
        <v>2065</v>
      </c>
      <c r="J78" s="180" t="s">
        <v>43</v>
      </c>
      <c r="K78" s="162" t="s">
        <v>291</v>
      </c>
      <c r="L78" s="162" t="s">
        <v>292</v>
      </c>
      <c r="M78" s="165"/>
    </row>
    <row r="79" spans="1:226" s="11" customFormat="1" ht="123" customHeight="1">
      <c r="A79" s="152">
        <v>5</v>
      </c>
      <c r="B79" s="180" t="s">
        <v>293</v>
      </c>
      <c r="C79" s="162" t="s">
        <v>23</v>
      </c>
      <c r="D79" s="180" t="s">
        <v>294</v>
      </c>
      <c r="E79" s="149" t="s">
        <v>82</v>
      </c>
      <c r="F79" s="177">
        <v>12275</v>
      </c>
      <c r="G79" s="177">
        <v>4423</v>
      </c>
      <c r="H79" s="161" t="s">
        <v>98</v>
      </c>
      <c r="I79" s="177">
        <v>6491</v>
      </c>
      <c r="J79" s="180" t="s">
        <v>43</v>
      </c>
      <c r="K79" s="162" t="s">
        <v>291</v>
      </c>
      <c r="L79" s="162" t="s">
        <v>292</v>
      </c>
      <c r="M79" s="165"/>
    </row>
    <row r="80" spans="1:226" s="5" customFormat="1" ht="132" customHeight="1">
      <c r="A80" s="152">
        <v>6</v>
      </c>
      <c r="B80" s="180" t="s">
        <v>295</v>
      </c>
      <c r="C80" s="162" t="s">
        <v>23</v>
      </c>
      <c r="D80" s="180" t="s">
        <v>296</v>
      </c>
      <c r="E80" s="149" t="s">
        <v>38</v>
      </c>
      <c r="F80" s="177">
        <v>1989.54</v>
      </c>
      <c r="G80" s="177">
        <v>354</v>
      </c>
      <c r="H80" s="161" t="s">
        <v>98</v>
      </c>
      <c r="I80" s="177">
        <v>989.9</v>
      </c>
      <c r="J80" s="180" t="s">
        <v>43</v>
      </c>
      <c r="K80" s="162" t="s">
        <v>291</v>
      </c>
      <c r="L80" s="162" t="s">
        <v>292</v>
      </c>
      <c r="M80" s="165"/>
    </row>
    <row r="81" spans="1:226" s="11" customFormat="1" ht="106.05" customHeight="1">
      <c r="A81" s="152">
        <v>7</v>
      </c>
      <c r="B81" s="180" t="s">
        <v>297</v>
      </c>
      <c r="C81" s="162" t="s">
        <v>23</v>
      </c>
      <c r="D81" s="180" t="s">
        <v>298</v>
      </c>
      <c r="E81" s="149" t="s">
        <v>164</v>
      </c>
      <c r="F81" s="177">
        <v>938</v>
      </c>
      <c r="G81" s="177">
        <v>238</v>
      </c>
      <c r="H81" s="161" t="s">
        <v>299</v>
      </c>
      <c r="I81" s="177">
        <v>200</v>
      </c>
      <c r="J81" s="180" t="s">
        <v>300</v>
      </c>
      <c r="K81" s="162" t="s">
        <v>301</v>
      </c>
      <c r="L81" s="162" t="s">
        <v>301</v>
      </c>
      <c r="M81" s="165"/>
    </row>
    <row r="82" spans="1:226" s="11" customFormat="1" ht="88.95" customHeight="1">
      <c r="A82" s="152">
        <v>8</v>
      </c>
      <c r="B82" s="180" t="s">
        <v>302</v>
      </c>
      <c r="C82" s="162" t="s">
        <v>23</v>
      </c>
      <c r="D82" s="180" t="s">
        <v>303</v>
      </c>
      <c r="E82" s="149" t="s">
        <v>92</v>
      </c>
      <c r="F82" s="177">
        <v>514</v>
      </c>
      <c r="G82" s="177">
        <v>97</v>
      </c>
      <c r="H82" s="161" t="s">
        <v>98</v>
      </c>
      <c r="I82" s="177">
        <v>200</v>
      </c>
      <c r="J82" s="180" t="s">
        <v>43</v>
      </c>
      <c r="K82" s="162" t="s">
        <v>301</v>
      </c>
      <c r="L82" s="162" t="s">
        <v>301</v>
      </c>
      <c r="M82" s="165"/>
    </row>
    <row r="83" spans="1:226" s="2" customFormat="1" ht="33" customHeight="1">
      <c r="A83" s="245" t="s">
        <v>304</v>
      </c>
      <c r="B83" s="245"/>
      <c r="C83" s="245"/>
      <c r="D83" s="245"/>
      <c r="E83" s="149"/>
      <c r="F83" s="150">
        <f>SUM(F84:F85)</f>
        <v>27000</v>
      </c>
      <c r="G83" s="150">
        <f>SUM(G84:G85)</f>
        <v>8300</v>
      </c>
      <c r="H83" s="150"/>
      <c r="I83" s="150">
        <f>SUM(I84:I85)</f>
        <v>7000</v>
      </c>
      <c r="J83" s="150"/>
      <c r="K83" s="151"/>
      <c r="L83" s="162"/>
      <c r="M83" s="194"/>
    </row>
    <row r="84" spans="1:226" s="5" customFormat="1" ht="79.95" customHeight="1">
      <c r="A84" s="152">
        <v>1</v>
      </c>
      <c r="B84" s="169" t="s">
        <v>305</v>
      </c>
      <c r="C84" s="170" t="s">
        <v>23</v>
      </c>
      <c r="D84" s="169" t="s">
        <v>306</v>
      </c>
      <c r="E84" s="170" t="s">
        <v>164</v>
      </c>
      <c r="F84" s="171">
        <v>15000</v>
      </c>
      <c r="G84" s="171">
        <v>7000</v>
      </c>
      <c r="H84" s="172" t="s">
        <v>307</v>
      </c>
      <c r="I84" s="171">
        <v>5000</v>
      </c>
      <c r="J84" s="169" t="s">
        <v>34</v>
      </c>
      <c r="K84" s="170" t="s">
        <v>308</v>
      </c>
      <c r="L84" s="170" t="s">
        <v>161</v>
      </c>
      <c r="M84" s="169"/>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7"/>
    </row>
    <row r="85" spans="1:226" s="5" customFormat="1" ht="76.95" customHeight="1">
      <c r="A85" s="152">
        <v>2</v>
      </c>
      <c r="B85" s="169" t="s">
        <v>309</v>
      </c>
      <c r="C85" s="170" t="s">
        <v>23</v>
      </c>
      <c r="D85" s="169" t="s">
        <v>310</v>
      </c>
      <c r="E85" s="170" t="s">
        <v>92</v>
      </c>
      <c r="F85" s="171">
        <v>12000</v>
      </c>
      <c r="G85" s="171">
        <v>1300</v>
      </c>
      <c r="H85" s="172" t="s">
        <v>165</v>
      </c>
      <c r="I85" s="171">
        <v>2000</v>
      </c>
      <c r="J85" s="169" t="s">
        <v>311</v>
      </c>
      <c r="K85" s="170" t="s">
        <v>312</v>
      </c>
      <c r="L85" s="170" t="s">
        <v>161</v>
      </c>
      <c r="M85" s="169"/>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7"/>
    </row>
    <row r="86" spans="1:226" s="16" customFormat="1" ht="24" customHeight="1">
      <c r="A86" s="247" t="s">
        <v>313</v>
      </c>
      <c r="B86" s="248"/>
      <c r="C86" s="248"/>
      <c r="D86" s="249"/>
      <c r="E86" s="152"/>
      <c r="F86" s="150">
        <f>SUM(F87,F140)</f>
        <v>2056417.08</v>
      </c>
      <c r="G86" s="150">
        <f>SUM(G87,G140)</f>
        <v>3920</v>
      </c>
      <c r="H86" s="150"/>
      <c r="I86" s="150">
        <f>SUM(I87,I140)</f>
        <v>634319.39</v>
      </c>
      <c r="J86" s="165"/>
      <c r="K86" s="162"/>
      <c r="L86" s="162"/>
      <c r="M86" s="162"/>
    </row>
    <row r="87" spans="1:226" s="2" customFormat="1" ht="27" customHeight="1">
      <c r="A87" s="247" t="s">
        <v>314</v>
      </c>
      <c r="B87" s="248"/>
      <c r="C87" s="248"/>
      <c r="D87" s="249"/>
      <c r="E87" s="149"/>
      <c r="F87" s="150">
        <f>SUM(F88,F93,F104,F117,F125,F135)</f>
        <v>867057.99</v>
      </c>
      <c r="G87" s="150">
        <f>SUM(G88,G93,G104,G117,G125,G135)</f>
        <v>2500</v>
      </c>
      <c r="H87" s="150"/>
      <c r="I87" s="150">
        <f>SUM(I88,I93,I104,I117,I125,I135)</f>
        <v>343475.39</v>
      </c>
      <c r="J87" s="193"/>
      <c r="K87" s="151"/>
      <c r="L87" s="162"/>
      <c r="M87" s="194"/>
    </row>
    <row r="88" spans="1:226" s="2" customFormat="1" ht="27" customHeight="1">
      <c r="A88" s="245" t="s">
        <v>315</v>
      </c>
      <c r="B88" s="245"/>
      <c r="C88" s="245"/>
      <c r="D88" s="245"/>
      <c r="E88" s="149"/>
      <c r="F88" s="150">
        <f>SUM(F89:F92)</f>
        <v>458154</v>
      </c>
      <c r="G88" s="150"/>
      <c r="H88" s="150"/>
      <c r="I88" s="150">
        <f>SUM(I89:I92)</f>
        <v>97527</v>
      </c>
      <c r="J88" s="193"/>
      <c r="K88" s="151"/>
      <c r="L88" s="162"/>
      <c r="M88" s="194"/>
    </row>
    <row r="89" spans="1:226" s="3" customFormat="1" ht="82.95" customHeight="1">
      <c r="A89" s="152">
        <v>1</v>
      </c>
      <c r="B89" s="173" t="s">
        <v>316</v>
      </c>
      <c r="C89" s="162" t="s">
        <v>317</v>
      </c>
      <c r="D89" s="173" t="s">
        <v>318</v>
      </c>
      <c r="E89" s="174" t="s">
        <v>319</v>
      </c>
      <c r="F89" s="175">
        <v>318500</v>
      </c>
      <c r="G89" s="175"/>
      <c r="H89" s="172" t="s">
        <v>320</v>
      </c>
      <c r="I89" s="171">
        <v>80000</v>
      </c>
      <c r="J89" s="169" t="s">
        <v>321</v>
      </c>
      <c r="K89" s="195" t="s">
        <v>28</v>
      </c>
      <c r="L89" s="195" t="s">
        <v>28</v>
      </c>
      <c r="M89" s="169" t="s">
        <v>322</v>
      </c>
    </row>
    <row r="90" spans="1:226" s="2" customFormat="1" ht="156" customHeight="1">
      <c r="A90" s="162">
        <v>2</v>
      </c>
      <c r="B90" s="161" t="s">
        <v>323</v>
      </c>
      <c r="C90" s="177" t="s">
        <v>324</v>
      </c>
      <c r="D90" s="161" t="s">
        <v>325</v>
      </c>
      <c r="E90" s="181" t="s">
        <v>228</v>
      </c>
      <c r="F90" s="208">
        <v>120000</v>
      </c>
      <c r="G90" s="150"/>
      <c r="H90" s="178" t="s">
        <v>326</v>
      </c>
      <c r="I90" s="177">
        <v>10000</v>
      </c>
      <c r="J90" s="180" t="s">
        <v>34</v>
      </c>
      <c r="K90" s="211" t="s">
        <v>327</v>
      </c>
      <c r="L90" s="211" t="s">
        <v>328</v>
      </c>
      <c r="M90" s="194"/>
    </row>
    <row r="91" spans="1:226" s="10" customFormat="1" ht="75" customHeight="1">
      <c r="A91" s="152">
        <v>3</v>
      </c>
      <c r="B91" s="173" t="s">
        <v>329</v>
      </c>
      <c r="C91" s="170" t="s">
        <v>317</v>
      </c>
      <c r="D91" s="173" t="s">
        <v>330</v>
      </c>
      <c r="E91" s="149" t="s">
        <v>228</v>
      </c>
      <c r="F91" s="175">
        <v>18127</v>
      </c>
      <c r="G91" s="175"/>
      <c r="H91" s="176" t="s">
        <v>331</v>
      </c>
      <c r="I91" s="177">
        <v>6000</v>
      </c>
      <c r="J91" s="180" t="s">
        <v>173</v>
      </c>
      <c r="K91" s="174" t="s">
        <v>332</v>
      </c>
      <c r="L91" s="174" t="s">
        <v>28</v>
      </c>
      <c r="M91" s="169"/>
    </row>
    <row r="92" spans="1:226" s="16" customFormat="1" ht="66" customHeight="1">
      <c r="A92" s="162">
        <v>4</v>
      </c>
      <c r="B92" s="209" t="s">
        <v>333</v>
      </c>
      <c r="C92" s="160" t="s">
        <v>334</v>
      </c>
      <c r="D92" s="209" t="s">
        <v>335</v>
      </c>
      <c r="E92" s="210">
        <v>2019</v>
      </c>
      <c r="F92" s="160">
        <v>1527</v>
      </c>
      <c r="G92" s="182"/>
      <c r="H92" s="176" t="s">
        <v>326</v>
      </c>
      <c r="I92" s="160">
        <v>1527</v>
      </c>
      <c r="J92" s="224" t="s">
        <v>43</v>
      </c>
      <c r="K92" s="152" t="s">
        <v>28</v>
      </c>
      <c r="L92" s="152" t="s">
        <v>28</v>
      </c>
      <c r="M92" s="152"/>
    </row>
    <row r="93" spans="1:226" s="4" customFormat="1" ht="30" customHeight="1">
      <c r="A93" s="247" t="s">
        <v>336</v>
      </c>
      <c r="B93" s="248"/>
      <c r="C93" s="248"/>
      <c r="D93" s="249"/>
      <c r="E93" s="156"/>
      <c r="F93" s="157">
        <f>SUM(F94:F103)</f>
        <v>68258.990000000005</v>
      </c>
      <c r="G93" s="157"/>
      <c r="H93" s="157"/>
      <c r="I93" s="157">
        <f>SUM(I94:I103)</f>
        <v>48994.29</v>
      </c>
      <c r="J93" s="193"/>
      <c r="K93" s="196"/>
      <c r="L93" s="196"/>
      <c r="M93" s="194"/>
    </row>
    <row r="94" spans="1:226" s="24" customFormat="1" ht="56.4" customHeight="1">
      <c r="A94" s="162">
        <v>1</v>
      </c>
      <c r="B94" s="197" t="s">
        <v>337</v>
      </c>
      <c r="C94" s="211" t="s">
        <v>317</v>
      </c>
      <c r="D94" s="197" t="s">
        <v>338</v>
      </c>
      <c r="E94" s="211" t="s">
        <v>38</v>
      </c>
      <c r="F94" s="212">
        <v>5000</v>
      </c>
      <c r="G94" s="181"/>
      <c r="H94" s="161" t="s">
        <v>339</v>
      </c>
      <c r="I94" s="212">
        <v>5000</v>
      </c>
      <c r="J94" s="197" t="s">
        <v>338</v>
      </c>
      <c r="K94" s="211" t="s">
        <v>35</v>
      </c>
      <c r="L94" s="164" t="s">
        <v>35</v>
      </c>
      <c r="M94" s="164"/>
    </row>
    <row r="95" spans="1:226" s="16" customFormat="1" ht="120" customHeight="1">
      <c r="A95" s="162">
        <v>2</v>
      </c>
      <c r="B95" s="165" t="s">
        <v>340</v>
      </c>
      <c r="C95" s="211" t="s">
        <v>341</v>
      </c>
      <c r="D95" s="165" t="s">
        <v>342</v>
      </c>
      <c r="E95" s="192">
        <v>2019</v>
      </c>
      <c r="F95" s="182">
        <v>580</v>
      </c>
      <c r="G95" s="182"/>
      <c r="H95" s="213" t="s">
        <v>326</v>
      </c>
      <c r="I95" s="182">
        <v>580</v>
      </c>
      <c r="J95" s="224" t="s">
        <v>43</v>
      </c>
      <c r="K95" s="152" t="s">
        <v>181</v>
      </c>
      <c r="L95" s="152" t="s">
        <v>181</v>
      </c>
      <c r="M95" s="152"/>
    </row>
    <row r="96" spans="1:226" s="6" customFormat="1" ht="55.05" customHeight="1">
      <c r="A96" s="162">
        <v>3</v>
      </c>
      <c r="B96" s="214" t="s">
        <v>343</v>
      </c>
      <c r="C96" s="215" t="s">
        <v>344</v>
      </c>
      <c r="D96" s="214" t="s">
        <v>345</v>
      </c>
      <c r="E96" s="216" t="s">
        <v>228</v>
      </c>
      <c r="F96" s="216">
        <v>6000</v>
      </c>
      <c r="G96" s="167"/>
      <c r="H96" s="168"/>
      <c r="I96" s="158">
        <v>6000</v>
      </c>
      <c r="J96" s="163" t="s">
        <v>43</v>
      </c>
      <c r="K96" s="211" t="s">
        <v>35</v>
      </c>
      <c r="L96" s="211" t="s">
        <v>35</v>
      </c>
      <c r="M96" s="199"/>
    </row>
    <row r="97" spans="1:14" s="6" customFormat="1" ht="55.05" customHeight="1">
      <c r="A97" s="162">
        <v>4</v>
      </c>
      <c r="B97" s="214" t="s">
        <v>346</v>
      </c>
      <c r="C97" s="211" t="s">
        <v>341</v>
      </c>
      <c r="D97" s="214" t="s">
        <v>347</v>
      </c>
      <c r="E97" s="216" t="s">
        <v>228</v>
      </c>
      <c r="F97" s="216">
        <v>26068</v>
      </c>
      <c r="G97" s="167"/>
      <c r="H97" s="168" t="s">
        <v>326</v>
      </c>
      <c r="I97" s="158">
        <v>20000</v>
      </c>
      <c r="J97" s="197" t="s">
        <v>34</v>
      </c>
      <c r="K97" s="211" t="s">
        <v>348</v>
      </c>
      <c r="L97" s="211" t="s">
        <v>349</v>
      </c>
      <c r="M97" s="199"/>
    </row>
    <row r="98" spans="1:14" s="5" customFormat="1" ht="63" customHeight="1">
      <c r="A98" s="162">
        <v>5</v>
      </c>
      <c r="B98" s="173" t="s">
        <v>350</v>
      </c>
      <c r="C98" s="211" t="s">
        <v>341</v>
      </c>
      <c r="D98" s="197" t="s">
        <v>351</v>
      </c>
      <c r="E98" s="211" t="s">
        <v>92</v>
      </c>
      <c r="F98" s="167">
        <v>14696.7</v>
      </c>
      <c r="G98" s="167"/>
      <c r="H98" s="161" t="s">
        <v>352</v>
      </c>
      <c r="I98" s="167">
        <v>6000</v>
      </c>
      <c r="J98" s="197" t="s">
        <v>34</v>
      </c>
      <c r="K98" s="164" t="s">
        <v>35</v>
      </c>
      <c r="L98" s="211" t="s">
        <v>35</v>
      </c>
      <c r="M98" s="198"/>
    </row>
    <row r="99" spans="1:14" s="7" customFormat="1" ht="76.95" customHeight="1">
      <c r="A99" s="162">
        <v>6</v>
      </c>
      <c r="B99" s="169" t="s">
        <v>353</v>
      </c>
      <c r="C99" s="170" t="s">
        <v>344</v>
      </c>
      <c r="D99" s="169" t="s">
        <v>354</v>
      </c>
      <c r="E99" s="170">
        <v>2019</v>
      </c>
      <c r="F99" s="171">
        <v>7174</v>
      </c>
      <c r="G99" s="171"/>
      <c r="H99" s="172" t="s">
        <v>355</v>
      </c>
      <c r="I99" s="171">
        <v>7174</v>
      </c>
      <c r="J99" s="163" t="s">
        <v>43</v>
      </c>
      <c r="K99" s="164" t="s">
        <v>35</v>
      </c>
      <c r="L99" s="211" t="s">
        <v>35</v>
      </c>
      <c r="M99" s="169"/>
    </row>
    <row r="100" spans="1:14" s="5" customFormat="1" ht="63" customHeight="1">
      <c r="A100" s="162">
        <v>7</v>
      </c>
      <c r="B100" s="173" t="s">
        <v>356</v>
      </c>
      <c r="C100" s="211" t="s">
        <v>341</v>
      </c>
      <c r="D100" s="197" t="s">
        <v>357</v>
      </c>
      <c r="E100" s="211" t="s">
        <v>38</v>
      </c>
      <c r="F100" s="167">
        <v>1166.4000000000001</v>
      </c>
      <c r="G100" s="167"/>
      <c r="H100" s="161" t="s">
        <v>358</v>
      </c>
      <c r="I100" s="167">
        <v>1166.4000000000001</v>
      </c>
      <c r="J100" s="197" t="s">
        <v>359</v>
      </c>
      <c r="K100" s="164" t="s">
        <v>35</v>
      </c>
      <c r="L100" s="211" t="s">
        <v>35</v>
      </c>
      <c r="M100" s="198"/>
    </row>
    <row r="101" spans="1:14" s="5" customFormat="1" ht="72.599999999999994" customHeight="1">
      <c r="A101" s="162">
        <v>8</v>
      </c>
      <c r="B101" s="173" t="s">
        <v>360</v>
      </c>
      <c r="C101" s="211" t="s">
        <v>341</v>
      </c>
      <c r="D101" s="197" t="s">
        <v>361</v>
      </c>
      <c r="E101" s="211" t="s">
        <v>38</v>
      </c>
      <c r="F101" s="167">
        <v>842.89</v>
      </c>
      <c r="G101" s="167"/>
      <c r="H101" s="161" t="s">
        <v>358</v>
      </c>
      <c r="I101" s="167">
        <v>842.89</v>
      </c>
      <c r="J101" s="197" t="s">
        <v>359</v>
      </c>
      <c r="K101" s="164" t="s">
        <v>35</v>
      </c>
      <c r="L101" s="211" t="s">
        <v>35</v>
      </c>
      <c r="M101" s="198"/>
    </row>
    <row r="102" spans="1:14" s="7" customFormat="1" ht="81" customHeight="1">
      <c r="A102" s="162">
        <v>9</v>
      </c>
      <c r="B102" s="169" t="s">
        <v>362</v>
      </c>
      <c r="C102" s="170" t="s">
        <v>344</v>
      </c>
      <c r="D102" s="169" t="s">
        <v>363</v>
      </c>
      <c r="E102" s="170">
        <v>2019</v>
      </c>
      <c r="F102" s="171">
        <v>231</v>
      </c>
      <c r="G102" s="171"/>
      <c r="H102" s="172" t="s">
        <v>355</v>
      </c>
      <c r="I102" s="171">
        <v>231</v>
      </c>
      <c r="J102" s="163" t="s">
        <v>43</v>
      </c>
      <c r="K102" s="164" t="s">
        <v>35</v>
      </c>
      <c r="L102" s="211" t="s">
        <v>35</v>
      </c>
      <c r="M102" s="169"/>
    </row>
    <row r="103" spans="1:14" s="7" customFormat="1" ht="63" customHeight="1">
      <c r="A103" s="162">
        <v>10</v>
      </c>
      <c r="B103" s="217" t="s">
        <v>364</v>
      </c>
      <c r="C103" s="217" t="s">
        <v>317</v>
      </c>
      <c r="D103" s="218" t="s">
        <v>365</v>
      </c>
      <c r="E103" s="217" t="s">
        <v>228</v>
      </c>
      <c r="F103" s="219">
        <v>6500</v>
      </c>
      <c r="G103" s="171"/>
      <c r="H103" s="218" t="s">
        <v>366</v>
      </c>
      <c r="I103" s="219">
        <v>2000</v>
      </c>
      <c r="J103" s="197" t="s">
        <v>311</v>
      </c>
      <c r="K103" s="170" t="s">
        <v>367</v>
      </c>
      <c r="L103" s="170" t="s">
        <v>367</v>
      </c>
      <c r="M103" s="169"/>
    </row>
    <row r="104" spans="1:14" s="9" customFormat="1" ht="25.05" customHeight="1">
      <c r="A104" s="247" t="s">
        <v>368</v>
      </c>
      <c r="B104" s="248"/>
      <c r="C104" s="248"/>
      <c r="D104" s="249"/>
      <c r="E104" s="147"/>
      <c r="F104" s="148">
        <f>SUM(F105:F116)</f>
        <v>43854</v>
      </c>
      <c r="G104" s="148"/>
      <c r="H104" s="148"/>
      <c r="I104" s="148">
        <f>SUM(I105:I116)</f>
        <v>33954</v>
      </c>
      <c r="J104" s="201"/>
      <c r="K104" s="147"/>
      <c r="L104" s="147"/>
      <c r="M104" s="194"/>
    </row>
    <row r="105" spans="1:14" s="25" customFormat="1" ht="69" customHeight="1">
      <c r="A105" s="152">
        <v>1</v>
      </c>
      <c r="B105" s="165" t="s">
        <v>369</v>
      </c>
      <c r="C105" s="152" t="s">
        <v>317</v>
      </c>
      <c r="D105" s="165" t="s">
        <v>370</v>
      </c>
      <c r="E105" s="152" t="s">
        <v>243</v>
      </c>
      <c r="F105" s="154">
        <v>34500</v>
      </c>
      <c r="G105" s="187"/>
      <c r="H105" s="187" t="s">
        <v>371</v>
      </c>
      <c r="I105" s="154">
        <v>25000</v>
      </c>
      <c r="J105" s="165" t="s">
        <v>311</v>
      </c>
      <c r="K105" s="152" t="s">
        <v>372</v>
      </c>
      <c r="L105" s="152" t="s">
        <v>373</v>
      </c>
      <c r="M105" s="165"/>
    </row>
    <row r="106" spans="1:14" s="22" customFormat="1" ht="56.1" customHeight="1">
      <c r="A106" s="152">
        <v>2</v>
      </c>
      <c r="B106" s="180" t="s">
        <v>374</v>
      </c>
      <c r="C106" s="162" t="s">
        <v>341</v>
      </c>
      <c r="D106" s="180" t="s">
        <v>375</v>
      </c>
      <c r="E106" s="149">
        <v>2019</v>
      </c>
      <c r="F106" s="177">
        <v>991</v>
      </c>
      <c r="G106" s="177"/>
      <c r="H106" s="178" t="s">
        <v>376</v>
      </c>
      <c r="I106" s="177">
        <v>991</v>
      </c>
      <c r="J106" s="180" t="s">
        <v>77</v>
      </c>
      <c r="K106" s="162" t="s">
        <v>377</v>
      </c>
      <c r="L106" s="162" t="s">
        <v>377</v>
      </c>
      <c r="M106" s="194"/>
    </row>
    <row r="107" spans="1:14" s="20" customFormat="1" ht="60" customHeight="1">
      <c r="A107" s="152">
        <v>3</v>
      </c>
      <c r="B107" s="165" t="s">
        <v>378</v>
      </c>
      <c r="C107" s="152" t="s">
        <v>317</v>
      </c>
      <c r="D107" s="165" t="s">
        <v>379</v>
      </c>
      <c r="E107" s="152">
        <v>2019</v>
      </c>
      <c r="F107" s="154">
        <v>305</v>
      </c>
      <c r="G107" s="178"/>
      <c r="H107" s="178" t="s">
        <v>380</v>
      </c>
      <c r="I107" s="154">
        <v>305</v>
      </c>
      <c r="J107" s="202" t="s">
        <v>43</v>
      </c>
      <c r="K107" s="152" t="s">
        <v>60</v>
      </c>
      <c r="L107" s="152" t="s">
        <v>60</v>
      </c>
      <c r="M107" s="165"/>
      <c r="N107" s="37"/>
    </row>
    <row r="108" spans="1:14" s="21" customFormat="1" ht="52.95" customHeight="1">
      <c r="A108" s="152">
        <v>4</v>
      </c>
      <c r="B108" s="180" t="s">
        <v>381</v>
      </c>
      <c r="C108" s="162" t="s">
        <v>317</v>
      </c>
      <c r="D108" s="180" t="s">
        <v>382</v>
      </c>
      <c r="E108" s="170">
        <v>2019</v>
      </c>
      <c r="F108" s="177">
        <v>2300</v>
      </c>
      <c r="G108" s="177"/>
      <c r="H108" s="178" t="s">
        <v>383</v>
      </c>
      <c r="I108" s="177">
        <v>2300</v>
      </c>
      <c r="J108" s="180" t="s">
        <v>43</v>
      </c>
      <c r="K108" s="225" t="s">
        <v>384</v>
      </c>
      <c r="L108" s="225" t="s">
        <v>384</v>
      </c>
      <c r="M108" s="173"/>
    </row>
    <row r="109" spans="1:14" s="7" customFormat="1" ht="48" customHeight="1">
      <c r="A109" s="152">
        <v>5</v>
      </c>
      <c r="B109" s="169" t="s">
        <v>385</v>
      </c>
      <c r="C109" s="170" t="s">
        <v>317</v>
      </c>
      <c r="D109" s="169" t="s">
        <v>386</v>
      </c>
      <c r="E109" s="170">
        <v>2019</v>
      </c>
      <c r="F109" s="171">
        <v>1400</v>
      </c>
      <c r="G109" s="171"/>
      <c r="H109" s="172" t="s">
        <v>387</v>
      </c>
      <c r="I109" s="171">
        <v>1400</v>
      </c>
      <c r="J109" s="169" t="s">
        <v>77</v>
      </c>
      <c r="K109" s="170" t="s">
        <v>44</v>
      </c>
      <c r="L109" s="170" t="s">
        <v>44</v>
      </c>
      <c r="M109" s="169"/>
    </row>
    <row r="110" spans="1:14" s="10" customFormat="1" ht="61.95" customHeight="1">
      <c r="A110" s="152">
        <v>6</v>
      </c>
      <c r="B110" s="207" t="s">
        <v>388</v>
      </c>
      <c r="C110" s="206" t="s">
        <v>317</v>
      </c>
      <c r="D110" s="207" t="s">
        <v>389</v>
      </c>
      <c r="E110" s="206">
        <v>2019</v>
      </c>
      <c r="F110" s="206">
        <v>570</v>
      </c>
      <c r="G110" s="154"/>
      <c r="H110" s="155" t="s">
        <v>390</v>
      </c>
      <c r="I110" s="206">
        <v>570</v>
      </c>
      <c r="J110" s="165" t="s">
        <v>43</v>
      </c>
      <c r="K110" s="170" t="s">
        <v>194</v>
      </c>
      <c r="L110" s="170" t="s">
        <v>194</v>
      </c>
      <c r="M110" s="169" t="s">
        <v>391</v>
      </c>
    </row>
    <row r="111" spans="1:14" s="16" customFormat="1" ht="45" customHeight="1">
      <c r="A111" s="152">
        <v>7</v>
      </c>
      <c r="B111" s="165" t="s">
        <v>392</v>
      </c>
      <c r="C111" s="152" t="s">
        <v>317</v>
      </c>
      <c r="D111" s="165" t="s">
        <v>393</v>
      </c>
      <c r="E111" s="152" t="s">
        <v>228</v>
      </c>
      <c r="F111" s="154">
        <v>540</v>
      </c>
      <c r="G111" s="154"/>
      <c r="H111" s="178" t="s">
        <v>326</v>
      </c>
      <c r="I111" s="154">
        <v>340</v>
      </c>
      <c r="J111" s="165" t="s">
        <v>394</v>
      </c>
      <c r="K111" s="152" t="s">
        <v>44</v>
      </c>
      <c r="L111" s="152" t="s">
        <v>44</v>
      </c>
      <c r="M111" s="152"/>
    </row>
    <row r="112" spans="1:14" s="16" customFormat="1" ht="48" customHeight="1">
      <c r="A112" s="152">
        <v>8</v>
      </c>
      <c r="B112" s="165" t="s">
        <v>395</v>
      </c>
      <c r="C112" s="152" t="s">
        <v>317</v>
      </c>
      <c r="D112" s="165" t="s">
        <v>393</v>
      </c>
      <c r="E112" s="152" t="s">
        <v>228</v>
      </c>
      <c r="F112" s="154">
        <v>540</v>
      </c>
      <c r="G112" s="154"/>
      <c r="H112" s="178" t="s">
        <v>326</v>
      </c>
      <c r="I112" s="154">
        <v>340</v>
      </c>
      <c r="J112" s="165" t="s">
        <v>394</v>
      </c>
      <c r="K112" s="152" t="s">
        <v>44</v>
      </c>
      <c r="L112" s="152" t="s">
        <v>44</v>
      </c>
      <c r="M112" s="152"/>
    </row>
    <row r="113" spans="1:13" s="7" customFormat="1" ht="52.05" customHeight="1">
      <c r="A113" s="152">
        <v>9</v>
      </c>
      <c r="B113" s="169" t="s">
        <v>396</v>
      </c>
      <c r="C113" s="170" t="s">
        <v>317</v>
      </c>
      <c r="D113" s="169" t="s">
        <v>397</v>
      </c>
      <c r="E113" s="170">
        <v>2019</v>
      </c>
      <c r="F113" s="171">
        <v>500</v>
      </c>
      <c r="G113" s="171"/>
      <c r="H113" s="172" t="s">
        <v>398</v>
      </c>
      <c r="I113" s="171">
        <v>500</v>
      </c>
      <c r="J113" s="169" t="s">
        <v>77</v>
      </c>
      <c r="K113" s="170" t="s">
        <v>44</v>
      </c>
      <c r="L113" s="170" t="s">
        <v>44</v>
      </c>
      <c r="M113" s="169"/>
    </row>
    <row r="114" spans="1:13" s="21" customFormat="1" ht="52.05" customHeight="1">
      <c r="A114" s="152">
        <v>10</v>
      </c>
      <c r="B114" s="169" t="s">
        <v>399</v>
      </c>
      <c r="C114" s="170" t="s">
        <v>317</v>
      </c>
      <c r="D114" s="169" t="s">
        <v>400</v>
      </c>
      <c r="E114" s="152">
        <v>2019</v>
      </c>
      <c r="F114" s="171">
        <v>188</v>
      </c>
      <c r="G114" s="171"/>
      <c r="H114" s="172" t="s">
        <v>401</v>
      </c>
      <c r="I114" s="171">
        <v>188</v>
      </c>
      <c r="J114" s="169" t="s">
        <v>43</v>
      </c>
      <c r="K114" s="170" t="s">
        <v>44</v>
      </c>
      <c r="L114" s="170" t="s">
        <v>44</v>
      </c>
      <c r="M114" s="169"/>
    </row>
    <row r="115" spans="1:13" s="26" customFormat="1" ht="79.05" customHeight="1">
      <c r="A115" s="152">
        <v>11</v>
      </c>
      <c r="B115" s="220" t="s">
        <v>402</v>
      </c>
      <c r="C115" s="221" t="s">
        <v>317</v>
      </c>
      <c r="D115" s="220" t="s">
        <v>403</v>
      </c>
      <c r="E115" s="221">
        <v>2019</v>
      </c>
      <c r="F115" s="206">
        <v>120</v>
      </c>
      <c r="G115" s="206"/>
      <c r="H115" s="155" t="s">
        <v>326</v>
      </c>
      <c r="I115" s="206">
        <v>120</v>
      </c>
      <c r="J115" s="180" t="s">
        <v>34</v>
      </c>
      <c r="K115" s="221" t="s">
        <v>404</v>
      </c>
      <c r="L115" s="221" t="s">
        <v>28</v>
      </c>
      <c r="M115" s="226"/>
    </row>
    <row r="116" spans="1:13" s="26" customFormat="1" ht="54" customHeight="1">
      <c r="A116" s="152">
        <v>12</v>
      </c>
      <c r="B116" s="220" t="s">
        <v>405</v>
      </c>
      <c r="C116" s="221" t="s">
        <v>334</v>
      </c>
      <c r="D116" s="220" t="s">
        <v>406</v>
      </c>
      <c r="E116" s="149" t="s">
        <v>38</v>
      </c>
      <c r="F116" s="206">
        <v>1900</v>
      </c>
      <c r="G116" s="206"/>
      <c r="H116" s="155" t="s">
        <v>268</v>
      </c>
      <c r="I116" s="206">
        <v>1900</v>
      </c>
      <c r="J116" s="180" t="s">
        <v>34</v>
      </c>
      <c r="K116" s="221" t="s">
        <v>407</v>
      </c>
      <c r="L116" s="221" t="s">
        <v>408</v>
      </c>
      <c r="M116" s="226"/>
    </row>
    <row r="117" spans="1:13" s="2" customFormat="1" ht="24" customHeight="1">
      <c r="A117" s="247" t="s">
        <v>73</v>
      </c>
      <c r="B117" s="248"/>
      <c r="C117" s="248"/>
      <c r="D117" s="249"/>
      <c r="E117" s="149"/>
      <c r="F117" s="150">
        <f>SUM(F118:F124)</f>
        <v>7496</v>
      </c>
      <c r="G117" s="150"/>
      <c r="H117" s="150"/>
      <c r="I117" s="150">
        <f>SUM(I118:I124)</f>
        <v>6252</v>
      </c>
      <c r="J117" s="193"/>
      <c r="K117" s="151"/>
      <c r="L117" s="162"/>
      <c r="M117" s="194"/>
    </row>
    <row r="118" spans="1:13" s="3" customFormat="1" ht="51" customHeight="1">
      <c r="A118" s="152">
        <v>1</v>
      </c>
      <c r="B118" s="155" t="s">
        <v>409</v>
      </c>
      <c r="C118" s="154" t="s">
        <v>410</v>
      </c>
      <c r="D118" s="207" t="s">
        <v>411</v>
      </c>
      <c r="E118" s="154" t="s">
        <v>228</v>
      </c>
      <c r="F118" s="154">
        <v>440</v>
      </c>
      <c r="G118" s="154"/>
      <c r="H118" s="155" t="s">
        <v>326</v>
      </c>
      <c r="I118" s="154">
        <v>440</v>
      </c>
      <c r="J118" s="155" t="s">
        <v>77</v>
      </c>
      <c r="K118" s="152" t="s">
        <v>79</v>
      </c>
      <c r="L118" s="152" t="s">
        <v>79</v>
      </c>
      <c r="M118" s="165"/>
    </row>
    <row r="119" spans="1:13" s="27" customFormat="1" ht="51" customHeight="1">
      <c r="A119" s="152">
        <v>2</v>
      </c>
      <c r="B119" s="155" t="s">
        <v>412</v>
      </c>
      <c r="C119" s="154" t="s">
        <v>317</v>
      </c>
      <c r="D119" s="155" t="s">
        <v>413</v>
      </c>
      <c r="E119" s="154">
        <v>2019</v>
      </c>
      <c r="F119" s="154">
        <v>800</v>
      </c>
      <c r="G119" s="154"/>
      <c r="H119" s="155" t="s">
        <v>326</v>
      </c>
      <c r="I119" s="154">
        <v>800</v>
      </c>
      <c r="J119" s="155" t="s">
        <v>77</v>
      </c>
      <c r="K119" s="154" t="s">
        <v>414</v>
      </c>
      <c r="L119" s="152" t="s">
        <v>79</v>
      </c>
      <c r="M119" s="165"/>
    </row>
    <row r="120" spans="1:13" s="3" customFormat="1" ht="64.95" customHeight="1">
      <c r="A120" s="152">
        <v>3</v>
      </c>
      <c r="B120" s="165" t="s">
        <v>415</v>
      </c>
      <c r="C120" s="152" t="s">
        <v>317</v>
      </c>
      <c r="D120" s="165" t="s">
        <v>416</v>
      </c>
      <c r="E120" s="152">
        <v>2019</v>
      </c>
      <c r="F120" s="154">
        <v>2477</v>
      </c>
      <c r="G120" s="154"/>
      <c r="H120" s="155" t="s">
        <v>417</v>
      </c>
      <c r="I120" s="154">
        <v>1800</v>
      </c>
      <c r="J120" s="165" t="s">
        <v>418</v>
      </c>
      <c r="K120" s="152" t="s">
        <v>95</v>
      </c>
      <c r="L120" s="152" t="s">
        <v>95</v>
      </c>
      <c r="M120" s="165"/>
    </row>
    <row r="121" spans="1:13" s="3" customFormat="1" ht="84" customHeight="1">
      <c r="A121" s="152">
        <v>4</v>
      </c>
      <c r="B121" s="165" t="s">
        <v>419</v>
      </c>
      <c r="C121" s="152" t="s">
        <v>317</v>
      </c>
      <c r="D121" s="165" t="s">
        <v>420</v>
      </c>
      <c r="E121" s="152" t="s">
        <v>228</v>
      </c>
      <c r="F121" s="154">
        <v>1767</v>
      </c>
      <c r="G121" s="154"/>
      <c r="H121" s="155" t="s">
        <v>421</v>
      </c>
      <c r="I121" s="154">
        <v>1200</v>
      </c>
      <c r="J121" s="165" t="s">
        <v>422</v>
      </c>
      <c r="K121" s="152" t="s">
        <v>423</v>
      </c>
      <c r="L121" s="152" t="s">
        <v>423</v>
      </c>
      <c r="M121" s="165"/>
    </row>
    <row r="122" spans="1:13" s="20" customFormat="1" ht="60" customHeight="1">
      <c r="A122" s="152">
        <v>5</v>
      </c>
      <c r="B122" s="169" t="s">
        <v>424</v>
      </c>
      <c r="C122" s="170" t="s">
        <v>317</v>
      </c>
      <c r="D122" s="165" t="s">
        <v>425</v>
      </c>
      <c r="E122" s="170">
        <v>2019</v>
      </c>
      <c r="F122" s="154">
        <v>1000</v>
      </c>
      <c r="G122" s="154"/>
      <c r="H122" s="155" t="s">
        <v>426</v>
      </c>
      <c r="I122" s="154">
        <v>1000</v>
      </c>
      <c r="J122" s="165" t="s">
        <v>427</v>
      </c>
      <c r="K122" s="170" t="s">
        <v>428</v>
      </c>
      <c r="L122" s="170" t="s">
        <v>79</v>
      </c>
      <c r="M122" s="169"/>
    </row>
    <row r="123" spans="1:13" s="16" customFormat="1" ht="70.2" customHeight="1">
      <c r="A123" s="152">
        <v>6</v>
      </c>
      <c r="B123" s="165" t="s">
        <v>429</v>
      </c>
      <c r="C123" s="152" t="s">
        <v>317</v>
      </c>
      <c r="D123" s="165" t="s">
        <v>430</v>
      </c>
      <c r="E123" s="152" t="s">
        <v>228</v>
      </c>
      <c r="F123" s="154">
        <v>519</v>
      </c>
      <c r="G123" s="154"/>
      <c r="H123" s="155" t="s">
        <v>431</v>
      </c>
      <c r="I123" s="154">
        <v>519</v>
      </c>
      <c r="J123" s="165" t="s">
        <v>53</v>
      </c>
      <c r="K123" s="152" t="s">
        <v>432</v>
      </c>
      <c r="L123" s="152" t="s">
        <v>432</v>
      </c>
      <c r="M123" s="152"/>
    </row>
    <row r="124" spans="1:13" s="3" customFormat="1" ht="49.2" customHeight="1">
      <c r="A124" s="152">
        <v>7</v>
      </c>
      <c r="B124" s="165" t="s">
        <v>433</v>
      </c>
      <c r="C124" s="162" t="s">
        <v>317</v>
      </c>
      <c r="D124" s="165" t="s">
        <v>434</v>
      </c>
      <c r="E124" s="149" t="s">
        <v>38</v>
      </c>
      <c r="F124" s="177">
        <v>493</v>
      </c>
      <c r="G124" s="177"/>
      <c r="H124" s="178" t="s">
        <v>435</v>
      </c>
      <c r="I124" s="177">
        <v>493</v>
      </c>
      <c r="J124" s="180" t="s">
        <v>43</v>
      </c>
      <c r="K124" s="162" t="s">
        <v>104</v>
      </c>
      <c r="L124" s="162" t="s">
        <v>104</v>
      </c>
      <c r="M124" s="165"/>
    </row>
    <row r="125" spans="1:13" s="2" customFormat="1" ht="28.95" customHeight="1">
      <c r="A125" s="247" t="s">
        <v>436</v>
      </c>
      <c r="B125" s="248"/>
      <c r="C125" s="248"/>
      <c r="D125" s="249"/>
      <c r="E125" s="149"/>
      <c r="F125" s="150">
        <f>SUM(F126:F134)</f>
        <v>255195</v>
      </c>
      <c r="G125" s="150">
        <f>SUM(G126:G134)</f>
        <v>1500</v>
      </c>
      <c r="H125" s="150"/>
      <c r="I125" s="150">
        <f>SUM(I126:I134)</f>
        <v>142648.1</v>
      </c>
      <c r="J125" s="193"/>
      <c r="K125" s="151"/>
      <c r="L125" s="162"/>
      <c r="M125" s="194"/>
    </row>
    <row r="126" spans="1:13" s="2" customFormat="1" ht="49.2" customHeight="1">
      <c r="A126" s="152">
        <v>1</v>
      </c>
      <c r="B126" s="155" t="s">
        <v>437</v>
      </c>
      <c r="C126" s="181" t="s">
        <v>317</v>
      </c>
      <c r="D126" s="155" t="s">
        <v>438</v>
      </c>
      <c r="E126" s="181" t="s">
        <v>228</v>
      </c>
      <c r="F126" s="154">
        <v>28560</v>
      </c>
      <c r="G126" s="150"/>
      <c r="H126" s="155" t="s">
        <v>439</v>
      </c>
      <c r="I126" s="154">
        <v>19992</v>
      </c>
      <c r="J126" s="155" t="s">
        <v>311</v>
      </c>
      <c r="K126" s="170" t="s">
        <v>840</v>
      </c>
      <c r="L126" s="170" t="s">
        <v>840</v>
      </c>
      <c r="M126" s="194"/>
    </row>
    <row r="127" spans="1:13" s="28" customFormat="1" ht="61.05" customHeight="1">
      <c r="A127" s="162">
        <v>2</v>
      </c>
      <c r="B127" s="155" t="s">
        <v>440</v>
      </c>
      <c r="C127" s="170" t="s">
        <v>334</v>
      </c>
      <c r="D127" s="155" t="s">
        <v>441</v>
      </c>
      <c r="E127" s="152" t="s">
        <v>228</v>
      </c>
      <c r="F127" s="154">
        <v>50803</v>
      </c>
      <c r="G127" s="154"/>
      <c r="H127" s="155" t="s">
        <v>439</v>
      </c>
      <c r="I127" s="154">
        <f>F127*0.7</f>
        <v>35562.1</v>
      </c>
      <c r="J127" s="165" t="s">
        <v>442</v>
      </c>
      <c r="K127" s="170" t="s">
        <v>840</v>
      </c>
      <c r="L127" s="170" t="s">
        <v>840</v>
      </c>
      <c r="M127" s="165"/>
    </row>
    <row r="128" spans="1:13" s="7" customFormat="1" ht="69" customHeight="1">
      <c r="A128" s="152">
        <v>3</v>
      </c>
      <c r="B128" s="178" t="s">
        <v>443</v>
      </c>
      <c r="C128" s="170" t="s">
        <v>334</v>
      </c>
      <c r="D128" s="169" t="s">
        <v>444</v>
      </c>
      <c r="E128" s="170" t="s">
        <v>92</v>
      </c>
      <c r="F128" s="171">
        <v>5594</v>
      </c>
      <c r="G128" s="171">
        <v>1500</v>
      </c>
      <c r="H128" s="172" t="s">
        <v>108</v>
      </c>
      <c r="I128" s="171">
        <v>4094</v>
      </c>
      <c r="J128" s="169" t="s">
        <v>445</v>
      </c>
      <c r="K128" s="170" t="s">
        <v>840</v>
      </c>
      <c r="L128" s="170" t="s">
        <v>840</v>
      </c>
      <c r="M128" s="169"/>
    </row>
    <row r="129" spans="1:228" s="3" customFormat="1" ht="55.95" customHeight="1">
      <c r="A129" s="162">
        <v>4</v>
      </c>
      <c r="B129" s="180" t="s">
        <v>446</v>
      </c>
      <c r="C129" s="162" t="s">
        <v>317</v>
      </c>
      <c r="D129" s="180" t="s">
        <v>447</v>
      </c>
      <c r="E129" s="149" t="s">
        <v>243</v>
      </c>
      <c r="F129" s="177">
        <v>42238</v>
      </c>
      <c r="G129" s="177"/>
      <c r="H129" s="178" t="s">
        <v>448</v>
      </c>
      <c r="I129" s="177">
        <v>15000</v>
      </c>
      <c r="J129" s="180" t="s">
        <v>843</v>
      </c>
      <c r="K129" s="162" t="s">
        <v>450</v>
      </c>
      <c r="L129" s="170" t="s">
        <v>840</v>
      </c>
      <c r="M129" s="173"/>
    </row>
    <row r="130" spans="1:228" s="3" customFormat="1" ht="51" customHeight="1">
      <c r="A130" s="152">
        <v>5</v>
      </c>
      <c r="B130" s="180" t="s">
        <v>451</v>
      </c>
      <c r="C130" s="164" t="s">
        <v>317</v>
      </c>
      <c r="D130" s="180" t="s">
        <v>452</v>
      </c>
      <c r="E130" s="149" t="s">
        <v>228</v>
      </c>
      <c r="F130" s="177">
        <v>31000</v>
      </c>
      <c r="G130" s="177"/>
      <c r="H130" s="178" t="s">
        <v>453</v>
      </c>
      <c r="I130" s="177">
        <v>15000</v>
      </c>
      <c r="J130" s="180" t="s">
        <v>454</v>
      </c>
      <c r="K130" s="162" t="s">
        <v>455</v>
      </c>
      <c r="L130" s="170" t="s">
        <v>840</v>
      </c>
      <c r="M130" s="169"/>
    </row>
    <row r="131" spans="1:228" s="3" customFormat="1" ht="51" customHeight="1">
      <c r="A131" s="162">
        <v>6</v>
      </c>
      <c r="B131" s="180" t="s">
        <v>456</v>
      </c>
      <c r="C131" s="164" t="s">
        <v>317</v>
      </c>
      <c r="D131" s="180" t="s">
        <v>457</v>
      </c>
      <c r="E131" s="149" t="s">
        <v>228</v>
      </c>
      <c r="F131" s="177">
        <v>11000</v>
      </c>
      <c r="G131" s="177"/>
      <c r="H131" s="178" t="s">
        <v>458</v>
      </c>
      <c r="I131" s="171">
        <v>6000</v>
      </c>
      <c r="J131" s="178" t="s">
        <v>34</v>
      </c>
      <c r="K131" s="162" t="s">
        <v>459</v>
      </c>
      <c r="L131" s="170" t="s">
        <v>840</v>
      </c>
      <c r="M131" s="169"/>
    </row>
    <row r="132" spans="1:228" s="5" customFormat="1" ht="52.05" customHeight="1">
      <c r="A132" s="152">
        <v>7</v>
      </c>
      <c r="B132" s="180" t="s">
        <v>460</v>
      </c>
      <c r="C132" s="162" t="s">
        <v>317</v>
      </c>
      <c r="D132" s="180" t="s">
        <v>461</v>
      </c>
      <c r="E132" s="152" t="s">
        <v>228</v>
      </c>
      <c r="F132" s="177">
        <v>21000</v>
      </c>
      <c r="G132" s="178"/>
      <c r="H132" s="178" t="s">
        <v>462</v>
      </c>
      <c r="I132" s="177">
        <v>17000</v>
      </c>
      <c r="J132" s="178" t="s">
        <v>34</v>
      </c>
      <c r="K132" s="162" t="s">
        <v>463</v>
      </c>
      <c r="L132" s="170" t="s">
        <v>840</v>
      </c>
      <c r="M132" s="204"/>
    </row>
    <row r="133" spans="1:228" ht="54" customHeight="1">
      <c r="A133" s="162">
        <v>8</v>
      </c>
      <c r="B133" s="180" t="s">
        <v>464</v>
      </c>
      <c r="C133" s="164" t="s">
        <v>317</v>
      </c>
      <c r="D133" s="180" t="s">
        <v>465</v>
      </c>
      <c r="E133" s="149" t="s">
        <v>228</v>
      </c>
      <c r="F133" s="177">
        <v>30000</v>
      </c>
      <c r="G133" s="178"/>
      <c r="H133" s="178" t="s">
        <v>466</v>
      </c>
      <c r="I133" s="177">
        <v>10000</v>
      </c>
      <c r="J133" s="178" t="s">
        <v>34</v>
      </c>
      <c r="K133" s="162" t="s">
        <v>130</v>
      </c>
      <c r="L133" s="170" t="s">
        <v>840</v>
      </c>
      <c r="M133" s="152"/>
    </row>
    <row r="134" spans="1:228" s="5" customFormat="1" ht="52.05" customHeight="1">
      <c r="A134" s="152">
        <v>9</v>
      </c>
      <c r="B134" s="180" t="s">
        <v>467</v>
      </c>
      <c r="C134" s="162" t="s">
        <v>317</v>
      </c>
      <c r="D134" s="180" t="s">
        <v>468</v>
      </c>
      <c r="E134" s="152" t="s">
        <v>228</v>
      </c>
      <c r="F134" s="177">
        <v>35000</v>
      </c>
      <c r="G134" s="178"/>
      <c r="H134" s="178" t="s">
        <v>326</v>
      </c>
      <c r="I134" s="177">
        <v>20000</v>
      </c>
      <c r="J134" s="178" t="s">
        <v>34</v>
      </c>
      <c r="K134" s="162" t="s">
        <v>114</v>
      </c>
      <c r="L134" s="170" t="s">
        <v>840</v>
      </c>
      <c r="M134" s="204"/>
    </row>
    <row r="135" spans="1:228" s="14" customFormat="1" ht="25.95" customHeight="1">
      <c r="A135" s="250" t="s">
        <v>469</v>
      </c>
      <c r="B135" s="251"/>
      <c r="C135" s="251"/>
      <c r="D135" s="252"/>
      <c r="E135" s="184"/>
      <c r="F135" s="150">
        <f>SUM(F136:F139)</f>
        <v>34100</v>
      </c>
      <c r="G135" s="150">
        <f>SUM(G136:G139)</f>
        <v>1000</v>
      </c>
      <c r="H135" s="150"/>
      <c r="I135" s="150">
        <f>SUM(I136:I139)</f>
        <v>14100</v>
      </c>
      <c r="J135" s="203"/>
      <c r="K135" s="151"/>
      <c r="L135" s="151"/>
      <c r="M135" s="204"/>
    </row>
    <row r="136" spans="1:228" s="5" customFormat="1" ht="72" customHeight="1">
      <c r="A136" s="162">
        <v>1</v>
      </c>
      <c r="B136" s="169" t="s">
        <v>470</v>
      </c>
      <c r="C136" s="170" t="s">
        <v>317</v>
      </c>
      <c r="D136" s="169" t="s">
        <v>471</v>
      </c>
      <c r="E136" s="149" t="s">
        <v>228</v>
      </c>
      <c r="F136" s="171">
        <v>26000</v>
      </c>
      <c r="G136" s="171"/>
      <c r="H136" s="172" t="s">
        <v>472</v>
      </c>
      <c r="I136" s="171">
        <v>8000</v>
      </c>
      <c r="J136" s="169" t="s">
        <v>34</v>
      </c>
      <c r="K136" s="170" t="s">
        <v>167</v>
      </c>
      <c r="L136" s="170" t="s">
        <v>161</v>
      </c>
      <c r="M136" s="169"/>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7"/>
    </row>
    <row r="137" spans="1:228" s="5" customFormat="1" ht="60" customHeight="1">
      <c r="A137" s="162">
        <v>2</v>
      </c>
      <c r="B137" s="169" t="s">
        <v>473</v>
      </c>
      <c r="C137" s="170" t="s">
        <v>341</v>
      </c>
      <c r="D137" s="169" t="s">
        <v>474</v>
      </c>
      <c r="E137" s="170" t="s">
        <v>475</v>
      </c>
      <c r="F137" s="171">
        <v>5000</v>
      </c>
      <c r="G137" s="171">
        <v>1000</v>
      </c>
      <c r="H137" s="172" t="s">
        <v>165</v>
      </c>
      <c r="I137" s="171">
        <v>3000</v>
      </c>
      <c r="J137" s="169" t="s">
        <v>43</v>
      </c>
      <c r="K137" s="170" t="s">
        <v>476</v>
      </c>
      <c r="L137" s="170" t="s">
        <v>161</v>
      </c>
      <c r="M137" s="169"/>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7"/>
    </row>
    <row r="138" spans="1:228" s="5" customFormat="1" ht="58.95" customHeight="1">
      <c r="A138" s="162">
        <v>3</v>
      </c>
      <c r="B138" s="169" t="s">
        <v>477</v>
      </c>
      <c r="C138" s="170" t="s">
        <v>341</v>
      </c>
      <c r="D138" s="169" t="s">
        <v>478</v>
      </c>
      <c r="E138" s="170" t="s">
        <v>479</v>
      </c>
      <c r="F138" s="171">
        <v>2500</v>
      </c>
      <c r="G138" s="171"/>
      <c r="H138" s="172" t="s">
        <v>480</v>
      </c>
      <c r="I138" s="171">
        <v>2500</v>
      </c>
      <c r="J138" s="169" t="s">
        <v>43</v>
      </c>
      <c r="K138" s="170" t="s">
        <v>481</v>
      </c>
      <c r="L138" s="170" t="s">
        <v>161</v>
      </c>
      <c r="M138" s="169"/>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7"/>
      <c r="HT138" s="7"/>
    </row>
    <row r="139" spans="1:228" s="16" customFormat="1" ht="94.05" customHeight="1">
      <c r="A139" s="162">
        <v>4</v>
      </c>
      <c r="B139" s="165" t="s">
        <v>482</v>
      </c>
      <c r="C139" s="152" t="s">
        <v>317</v>
      </c>
      <c r="D139" s="180" t="s">
        <v>483</v>
      </c>
      <c r="E139" s="152">
        <v>2019</v>
      </c>
      <c r="F139" s="177">
        <v>600</v>
      </c>
      <c r="G139" s="177"/>
      <c r="H139" s="178" t="s">
        <v>484</v>
      </c>
      <c r="I139" s="177">
        <v>600</v>
      </c>
      <c r="J139" s="165" t="s">
        <v>485</v>
      </c>
      <c r="K139" s="162" t="s">
        <v>486</v>
      </c>
      <c r="L139" s="162" t="s">
        <v>486</v>
      </c>
      <c r="M139" s="162"/>
    </row>
    <row r="140" spans="1:228" s="5" customFormat="1" ht="28.05" customHeight="1">
      <c r="A140" s="250" t="s">
        <v>487</v>
      </c>
      <c r="B140" s="251"/>
      <c r="C140" s="251"/>
      <c r="D140" s="252"/>
      <c r="E140" s="170"/>
      <c r="F140" s="148">
        <f>SUM(F141,F155,F161,F173,F183,F190,F194,F202)</f>
        <v>1189359.0900000001</v>
      </c>
      <c r="G140" s="148">
        <f>SUM(G141,G155,G161,G173,G183,G190,G194,G202)</f>
        <v>1420</v>
      </c>
      <c r="H140" s="148"/>
      <c r="I140" s="148">
        <f>SUM(I141,I155,I161,I173,I183,I190,I194,I202)</f>
        <v>290844</v>
      </c>
      <c r="J140" s="169"/>
      <c r="K140" s="170"/>
      <c r="L140" s="170"/>
      <c r="M140" s="169"/>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7"/>
      <c r="HT140" s="7"/>
    </row>
    <row r="141" spans="1:228" s="2" customFormat="1" ht="28.95" customHeight="1">
      <c r="A141" s="245" t="s">
        <v>488</v>
      </c>
      <c r="B141" s="245"/>
      <c r="C141" s="245"/>
      <c r="D141" s="245"/>
      <c r="E141" s="149"/>
      <c r="F141" s="150">
        <f>SUM(F142:F154)</f>
        <v>144690.09</v>
      </c>
      <c r="G141" s="150">
        <f>SUM(G142:G154)</f>
        <v>420</v>
      </c>
      <c r="H141" s="150"/>
      <c r="I141" s="150">
        <f>SUM(I142:I154)</f>
        <v>31960</v>
      </c>
      <c r="J141" s="193"/>
      <c r="K141" s="151"/>
      <c r="L141" s="162"/>
      <c r="M141" s="194"/>
    </row>
    <row r="142" spans="1:228" s="7" customFormat="1" ht="79.95" customHeight="1">
      <c r="A142" s="152">
        <v>1</v>
      </c>
      <c r="B142" s="180" t="s">
        <v>489</v>
      </c>
      <c r="C142" s="162" t="s">
        <v>317</v>
      </c>
      <c r="D142" s="180" t="s">
        <v>490</v>
      </c>
      <c r="E142" s="152" t="s">
        <v>491</v>
      </c>
      <c r="F142" s="177">
        <v>100000</v>
      </c>
      <c r="G142" s="178"/>
      <c r="H142" s="178" t="s">
        <v>492</v>
      </c>
      <c r="I142" s="177">
        <v>6000</v>
      </c>
      <c r="J142" s="155" t="s">
        <v>493</v>
      </c>
      <c r="K142" s="162" t="s">
        <v>494</v>
      </c>
      <c r="L142" s="162" t="s">
        <v>494</v>
      </c>
      <c r="M142" s="165"/>
    </row>
    <row r="143" spans="1:228" s="29" customFormat="1" ht="69" customHeight="1">
      <c r="A143" s="185">
        <v>2</v>
      </c>
      <c r="B143" s="165" t="s">
        <v>495</v>
      </c>
      <c r="C143" s="152" t="s">
        <v>317</v>
      </c>
      <c r="D143" s="227" t="s">
        <v>496</v>
      </c>
      <c r="E143" s="152">
        <v>2019</v>
      </c>
      <c r="F143" s="154">
        <v>6593</v>
      </c>
      <c r="G143" s="154"/>
      <c r="H143" s="155" t="s">
        <v>326</v>
      </c>
      <c r="I143" s="154">
        <v>6593</v>
      </c>
      <c r="J143" s="163" t="s">
        <v>43</v>
      </c>
      <c r="K143" s="152" t="s">
        <v>35</v>
      </c>
      <c r="L143" s="152" t="s">
        <v>35</v>
      </c>
      <c r="M143" s="165"/>
    </row>
    <row r="144" spans="1:228" s="29" customFormat="1" ht="54" customHeight="1">
      <c r="A144" s="152">
        <v>3</v>
      </c>
      <c r="B144" s="220" t="s">
        <v>497</v>
      </c>
      <c r="C144" s="221" t="s">
        <v>334</v>
      </c>
      <c r="D144" s="228" t="s">
        <v>498</v>
      </c>
      <c r="E144" s="152" t="s">
        <v>38</v>
      </c>
      <c r="F144" s="154">
        <v>5000</v>
      </c>
      <c r="G144" s="154">
        <v>220</v>
      </c>
      <c r="H144" s="155" t="s">
        <v>268</v>
      </c>
      <c r="I144" s="154">
        <v>4780</v>
      </c>
      <c r="J144" s="163" t="s">
        <v>43</v>
      </c>
      <c r="K144" s="152" t="s">
        <v>499</v>
      </c>
      <c r="L144" s="152" t="s">
        <v>500</v>
      </c>
      <c r="M144" s="165"/>
    </row>
    <row r="145" spans="1:228" s="29" customFormat="1" ht="69" customHeight="1">
      <c r="A145" s="185">
        <v>4</v>
      </c>
      <c r="B145" s="220" t="s">
        <v>501</v>
      </c>
      <c r="C145" s="221" t="s">
        <v>317</v>
      </c>
      <c r="D145" s="228" t="s">
        <v>502</v>
      </c>
      <c r="E145" s="152">
        <v>2019</v>
      </c>
      <c r="F145" s="206">
        <v>2275</v>
      </c>
      <c r="G145" s="206"/>
      <c r="H145" s="155" t="s">
        <v>326</v>
      </c>
      <c r="I145" s="206">
        <v>2275</v>
      </c>
      <c r="J145" s="163" t="s">
        <v>43</v>
      </c>
      <c r="K145" s="221" t="s">
        <v>194</v>
      </c>
      <c r="L145" s="221" t="s">
        <v>194</v>
      </c>
      <c r="M145" s="165"/>
    </row>
    <row r="146" spans="1:228" s="29" customFormat="1" ht="55.95" customHeight="1">
      <c r="A146" s="152">
        <v>5</v>
      </c>
      <c r="B146" s="220" t="s">
        <v>503</v>
      </c>
      <c r="C146" s="221" t="s">
        <v>317</v>
      </c>
      <c r="D146" s="228" t="s">
        <v>504</v>
      </c>
      <c r="E146" s="221">
        <v>2019</v>
      </c>
      <c r="F146" s="206">
        <v>280</v>
      </c>
      <c r="G146" s="206"/>
      <c r="H146" s="155" t="s">
        <v>326</v>
      </c>
      <c r="I146" s="206">
        <v>280</v>
      </c>
      <c r="J146" s="163" t="s">
        <v>43</v>
      </c>
      <c r="K146" s="221" t="s">
        <v>505</v>
      </c>
      <c r="L146" s="221" t="s">
        <v>408</v>
      </c>
      <c r="M146" s="165"/>
    </row>
    <row r="147" spans="1:228" s="29" customFormat="1" ht="54" customHeight="1">
      <c r="A147" s="185">
        <v>6</v>
      </c>
      <c r="B147" s="220" t="s">
        <v>506</v>
      </c>
      <c r="C147" s="152" t="s">
        <v>334</v>
      </c>
      <c r="D147" s="228" t="s">
        <v>507</v>
      </c>
      <c r="E147" s="152">
        <v>2019</v>
      </c>
      <c r="F147" s="154">
        <v>1500</v>
      </c>
      <c r="G147" s="154"/>
      <c r="H147" s="155" t="s">
        <v>326</v>
      </c>
      <c r="I147" s="206">
        <v>1500</v>
      </c>
      <c r="J147" s="163" t="s">
        <v>43</v>
      </c>
      <c r="K147" s="221" t="s">
        <v>505</v>
      </c>
      <c r="L147" s="221" t="s">
        <v>408</v>
      </c>
      <c r="M147" s="165"/>
    </row>
    <row r="148" spans="1:228" s="16" customFormat="1" ht="75" customHeight="1">
      <c r="A148" s="152">
        <v>7</v>
      </c>
      <c r="B148" s="165" t="s">
        <v>508</v>
      </c>
      <c r="C148" s="152" t="s">
        <v>334</v>
      </c>
      <c r="D148" s="227" t="s">
        <v>509</v>
      </c>
      <c r="E148" s="152" t="s">
        <v>228</v>
      </c>
      <c r="F148" s="154">
        <v>1228</v>
      </c>
      <c r="G148" s="154"/>
      <c r="H148" s="155" t="s">
        <v>326</v>
      </c>
      <c r="I148" s="154">
        <v>614</v>
      </c>
      <c r="J148" s="180" t="s">
        <v>34</v>
      </c>
      <c r="K148" s="152" t="s">
        <v>505</v>
      </c>
      <c r="L148" s="152" t="s">
        <v>510</v>
      </c>
      <c r="M148" s="152"/>
    </row>
    <row r="149" spans="1:228" s="23" customFormat="1" ht="102" customHeight="1">
      <c r="A149" s="185">
        <v>8</v>
      </c>
      <c r="B149" s="165" t="s">
        <v>511</v>
      </c>
      <c r="C149" s="152" t="s">
        <v>317</v>
      </c>
      <c r="D149" s="165" t="s">
        <v>512</v>
      </c>
      <c r="E149" s="152" t="s">
        <v>243</v>
      </c>
      <c r="F149" s="154">
        <v>15000</v>
      </c>
      <c r="G149" s="154"/>
      <c r="H149" s="187" t="s">
        <v>513</v>
      </c>
      <c r="I149" s="177">
        <v>500</v>
      </c>
      <c r="J149" s="180" t="s">
        <v>34</v>
      </c>
      <c r="K149" s="152" t="s">
        <v>499</v>
      </c>
      <c r="L149" s="152" t="s">
        <v>500</v>
      </c>
      <c r="M149" s="152"/>
    </row>
    <row r="150" spans="1:228" s="15" customFormat="1" ht="91.95" customHeight="1">
      <c r="A150" s="152">
        <v>9</v>
      </c>
      <c r="B150" s="155" t="s">
        <v>514</v>
      </c>
      <c r="C150" s="154" t="s">
        <v>317</v>
      </c>
      <c r="D150" s="155" t="s">
        <v>515</v>
      </c>
      <c r="E150" s="154" t="s">
        <v>228</v>
      </c>
      <c r="F150" s="154">
        <v>6796.09</v>
      </c>
      <c r="G150" s="154">
        <v>200</v>
      </c>
      <c r="H150" s="155" t="s">
        <v>516</v>
      </c>
      <c r="I150" s="154">
        <v>4000</v>
      </c>
      <c r="J150" s="155" t="s">
        <v>34</v>
      </c>
      <c r="K150" s="154" t="s">
        <v>35</v>
      </c>
      <c r="L150" s="154" t="s">
        <v>35</v>
      </c>
      <c r="M150" s="165"/>
      <c r="N150" s="139"/>
    </row>
    <row r="151" spans="1:228" s="10" customFormat="1" ht="48" customHeight="1">
      <c r="A151" s="185">
        <v>10</v>
      </c>
      <c r="B151" s="207" t="s">
        <v>517</v>
      </c>
      <c r="C151" s="206" t="s">
        <v>317</v>
      </c>
      <c r="D151" s="207" t="s">
        <v>518</v>
      </c>
      <c r="E151" s="206" t="s">
        <v>228</v>
      </c>
      <c r="F151" s="206">
        <v>1000</v>
      </c>
      <c r="G151" s="154"/>
      <c r="H151" s="155" t="s">
        <v>390</v>
      </c>
      <c r="I151" s="206">
        <v>400</v>
      </c>
      <c r="J151" s="165" t="s">
        <v>34</v>
      </c>
      <c r="K151" s="170" t="s">
        <v>194</v>
      </c>
      <c r="L151" s="170" t="s">
        <v>194</v>
      </c>
      <c r="M151" s="169"/>
    </row>
    <row r="152" spans="1:228" s="15" customFormat="1" ht="64.05" customHeight="1">
      <c r="A152" s="152">
        <v>11</v>
      </c>
      <c r="B152" s="180" t="s">
        <v>519</v>
      </c>
      <c r="C152" s="162" t="s">
        <v>317</v>
      </c>
      <c r="D152" s="180" t="s">
        <v>520</v>
      </c>
      <c r="E152" s="152">
        <v>2019</v>
      </c>
      <c r="F152" s="177">
        <v>1391</v>
      </c>
      <c r="G152" s="177"/>
      <c r="H152" s="178" t="s">
        <v>521</v>
      </c>
      <c r="I152" s="177">
        <v>1391</v>
      </c>
      <c r="J152" s="180" t="s">
        <v>77</v>
      </c>
      <c r="K152" s="162" t="s">
        <v>522</v>
      </c>
      <c r="L152" s="162" t="s">
        <v>523</v>
      </c>
      <c r="M152" s="165"/>
    </row>
    <row r="153" spans="1:228" s="30" customFormat="1" ht="64.05" customHeight="1">
      <c r="A153" s="185">
        <v>12</v>
      </c>
      <c r="B153" s="207" t="s">
        <v>524</v>
      </c>
      <c r="C153" s="229" t="s">
        <v>317</v>
      </c>
      <c r="D153" s="230" t="s">
        <v>525</v>
      </c>
      <c r="E153" s="206">
        <v>2019</v>
      </c>
      <c r="F153" s="229">
        <v>1127</v>
      </c>
      <c r="G153" s="177"/>
      <c r="H153" s="178" t="s">
        <v>376</v>
      </c>
      <c r="I153" s="229">
        <v>1127</v>
      </c>
      <c r="J153" s="180" t="s">
        <v>77</v>
      </c>
      <c r="K153" s="162" t="s">
        <v>523</v>
      </c>
      <c r="L153" s="162" t="s">
        <v>523</v>
      </c>
      <c r="M153" s="165"/>
    </row>
    <row r="154" spans="1:228" s="30" customFormat="1" ht="112.05" customHeight="1">
      <c r="A154" s="152">
        <v>13</v>
      </c>
      <c r="B154" s="207" t="s">
        <v>526</v>
      </c>
      <c r="C154" s="206" t="s">
        <v>317</v>
      </c>
      <c r="D154" s="207" t="s">
        <v>527</v>
      </c>
      <c r="E154" s="206">
        <v>2019</v>
      </c>
      <c r="F154" s="206">
        <v>2500</v>
      </c>
      <c r="G154" s="177"/>
      <c r="H154" s="178" t="s">
        <v>376</v>
      </c>
      <c r="I154" s="206">
        <v>2500</v>
      </c>
      <c r="J154" s="207" t="s">
        <v>77</v>
      </c>
      <c r="K154" s="206" t="s">
        <v>181</v>
      </c>
      <c r="L154" s="206" t="s">
        <v>181</v>
      </c>
      <c r="M154" s="165"/>
    </row>
    <row r="155" spans="1:228" s="5" customFormat="1" ht="22.95" customHeight="1">
      <c r="A155" s="255" t="s">
        <v>528</v>
      </c>
      <c r="B155" s="255"/>
      <c r="C155" s="255"/>
      <c r="D155" s="255"/>
      <c r="E155" s="170"/>
      <c r="F155" s="148">
        <f>SUM(F156:F160)</f>
        <v>61835</v>
      </c>
      <c r="G155" s="148"/>
      <c r="H155" s="148"/>
      <c r="I155" s="148">
        <f>SUM(I156:I160)</f>
        <v>29600</v>
      </c>
      <c r="J155" s="169"/>
      <c r="K155" s="170"/>
      <c r="L155" s="170"/>
      <c r="M155" s="169"/>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7"/>
      <c r="HT155" s="7"/>
    </row>
    <row r="156" spans="1:228" s="31" customFormat="1" ht="66.599999999999994" customHeight="1">
      <c r="A156" s="152">
        <v>1</v>
      </c>
      <c r="B156" s="165" t="s">
        <v>529</v>
      </c>
      <c r="C156" s="162" t="s">
        <v>317</v>
      </c>
      <c r="D156" s="231" t="s">
        <v>530</v>
      </c>
      <c r="E156" s="170" t="s">
        <v>243</v>
      </c>
      <c r="F156" s="177">
        <v>27000</v>
      </c>
      <c r="G156" s="177"/>
      <c r="H156" s="178" t="s">
        <v>531</v>
      </c>
      <c r="I156" s="177">
        <v>10000</v>
      </c>
      <c r="J156" s="231" t="s">
        <v>532</v>
      </c>
      <c r="K156" s="162" t="s">
        <v>245</v>
      </c>
      <c r="L156" s="162" t="s">
        <v>200</v>
      </c>
      <c r="M156" s="165"/>
    </row>
    <row r="157" spans="1:228" s="10" customFormat="1" ht="64.05" customHeight="1">
      <c r="A157" s="152">
        <v>2</v>
      </c>
      <c r="B157" s="165" t="s">
        <v>533</v>
      </c>
      <c r="C157" s="152" t="s">
        <v>317</v>
      </c>
      <c r="D157" s="165" t="s">
        <v>534</v>
      </c>
      <c r="E157" s="170" t="s">
        <v>228</v>
      </c>
      <c r="F157" s="154">
        <v>17235</v>
      </c>
      <c r="G157" s="187"/>
      <c r="H157" s="187" t="s">
        <v>535</v>
      </c>
      <c r="I157" s="162">
        <v>12000</v>
      </c>
      <c r="J157" s="155" t="s">
        <v>493</v>
      </c>
      <c r="K157" s="152" t="s">
        <v>180</v>
      </c>
      <c r="L157" s="162" t="s">
        <v>200</v>
      </c>
      <c r="M157" s="165"/>
    </row>
    <row r="158" spans="1:228" s="10" customFormat="1" ht="73.05" customHeight="1">
      <c r="A158" s="152">
        <v>3</v>
      </c>
      <c r="B158" s="169" t="s">
        <v>536</v>
      </c>
      <c r="C158" s="162" t="s">
        <v>317</v>
      </c>
      <c r="D158" s="231" t="s">
        <v>537</v>
      </c>
      <c r="E158" s="170" t="s">
        <v>228</v>
      </c>
      <c r="F158" s="177">
        <v>15000</v>
      </c>
      <c r="G158" s="177"/>
      <c r="H158" s="178" t="s">
        <v>538</v>
      </c>
      <c r="I158" s="177">
        <v>5000</v>
      </c>
      <c r="J158" s="231" t="s">
        <v>539</v>
      </c>
      <c r="K158" s="162" t="s">
        <v>231</v>
      </c>
      <c r="L158" s="162" t="s">
        <v>200</v>
      </c>
      <c r="M158" s="169"/>
    </row>
    <row r="159" spans="1:228" s="19" customFormat="1" ht="87" customHeight="1">
      <c r="A159" s="152">
        <v>4</v>
      </c>
      <c r="B159" s="165" t="s">
        <v>540</v>
      </c>
      <c r="C159" s="152" t="s">
        <v>317</v>
      </c>
      <c r="D159" s="165" t="s">
        <v>541</v>
      </c>
      <c r="E159" s="152">
        <v>2019</v>
      </c>
      <c r="F159" s="154">
        <v>1500</v>
      </c>
      <c r="G159" s="154"/>
      <c r="H159" s="172" t="s">
        <v>542</v>
      </c>
      <c r="I159" s="154">
        <v>1500</v>
      </c>
      <c r="J159" s="165" t="s">
        <v>43</v>
      </c>
      <c r="K159" s="152" t="s">
        <v>543</v>
      </c>
      <c r="L159" s="162" t="s">
        <v>200</v>
      </c>
      <c r="M159" s="165"/>
    </row>
    <row r="160" spans="1:228" s="10" customFormat="1" ht="57" customHeight="1">
      <c r="A160" s="152">
        <v>5</v>
      </c>
      <c r="B160" s="232" t="s">
        <v>544</v>
      </c>
      <c r="C160" s="162" t="s">
        <v>317</v>
      </c>
      <c r="D160" s="232" t="s">
        <v>545</v>
      </c>
      <c r="E160" s="149">
        <v>2019</v>
      </c>
      <c r="F160" s="154">
        <v>1100</v>
      </c>
      <c r="G160" s="177"/>
      <c r="H160" s="178" t="s">
        <v>546</v>
      </c>
      <c r="I160" s="154">
        <v>1100</v>
      </c>
      <c r="J160" s="165" t="s">
        <v>43</v>
      </c>
      <c r="K160" s="152" t="s">
        <v>231</v>
      </c>
      <c r="L160" s="162" t="s">
        <v>200</v>
      </c>
      <c r="M160" s="152"/>
    </row>
    <row r="161" spans="1:13" s="20" customFormat="1" ht="22.95" customHeight="1">
      <c r="A161" s="246" t="s">
        <v>547</v>
      </c>
      <c r="B161" s="246"/>
      <c r="C161" s="246"/>
      <c r="D161" s="246"/>
      <c r="E161" s="162"/>
      <c r="F161" s="150">
        <f>SUM(F162:F172)</f>
        <v>78698</v>
      </c>
      <c r="G161" s="150">
        <f>SUM(G162:G172)</f>
        <v>1000</v>
      </c>
      <c r="H161" s="150"/>
      <c r="I161" s="150">
        <f>SUM(I162:I172)</f>
        <v>43450</v>
      </c>
      <c r="J161" s="180"/>
      <c r="K161" s="162"/>
      <c r="L161" s="162"/>
      <c r="M161" s="169"/>
    </row>
    <row r="162" spans="1:13" s="16" customFormat="1" ht="73.2" customHeight="1">
      <c r="A162" s="152">
        <v>1</v>
      </c>
      <c r="B162" s="165" t="s">
        <v>548</v>
      </c>
      <c r="C162" s="152" t="s">
        <v>317</v>
      </c>
      <c r="D162" s="165" t="s">
        <v>549</v>
      </c>
      <c r="E162" s="152" t="s">
        <v>228</v>
      </c>
      <c r="F162" s="154">
        <v>5000</v>
      </c>
      <c r="G162" s="154"/>
      <c r="H162" s="155" t="s">
        <v>550</v>
      </c>
      <c r="I162" s="154">
        <v>4000</v>
      </c>
      <c r="J162" s="165" t="s">
        <v>551</v>
      </c>
      <c r="K162" s="152" t="s">
        <v>231</v>
      </c>
      <c r="L162" s="162" t="s">
        <v>552</v>
      </c>
      <c r="M162" s="162"/>
    </row>
    <row r="163" spans="1:13" s="31" customFormat="1" ht="64.05" customHeight="1">
      <c r="A163" s="152">
        <v>2</v>
      </c>
      <c r="B163" s="205" t="s">
        <v>553</v>
      </c>
      <c r="C163" s="152" t="s">
        <v>317</v>
      </c>
      <c r="D163" s="165" t="s">
        <v>554</v>
      </c>
      <c r="E163" s="149" t="s">
        <v>92</v>
      </c>
      <c r="F163" s="154">
        <v>11000</v>
      </c>
      <c r="G163" s="154"/>
      <c r="H163" s="155" t="s">
        <v>239</v>
      </c>
      <c r="I163" s="154">
        <v>1600</v>
      </c>
      <c r="J163" s="165" t="s">
        <v>555</v>
      </c>
      <c r="K163" s="162" t="s">
        <v>231</v>
      </c>
      <c r="L163" s="162" t="s">
        <v>200</v>
      </c>
      <c r="M163" s="165"/>
    </row>
    <row r="164" spans="1:13" s="31" customFormat="1" ht="52.05" customHeight="1">
      <c r="A164" s="152">
        <v>3</v>
      </c>
      <c r="B164" s="233" t="s">
        <v>556</v>
      </c>
      <c r="C164" s="162" t="s">
        <v>317</v>
      </c>
      <c r="D164" s="153" t="s">
        <v>557</v>
      </c>
      <c r="E164" s="149">
        <v>2019</v>
      </c>
      <c r="F164" s="154">
        <v>1300</v>
      </c>
      <c r="G164" s="177"/>
      <c r="H164" s="178" t="s">
        <v>546</v>
      </c>
      <c r="I164" s="154">
        <v>1300</v>
      </c>
      <c r="J164" s="165" t="s">
        <v>43</v>
      </c>
      <c r="K164" s="152" t="s">
        <v>231</v>
      </c>
      <c r="L164" s="162" t="s">
        <v>200</v>
      </c>
      <c r="M164" s="152"/>
    </row>
    <row r="165" spans="1:13" s="31" customFormat="1" ht="82.05" customHeight="1">
      <c r="A165" s="152">
        <v>4</v>
      </c>
      <c r="B165" s="153" t="s">
        <v>558</v>
      </c>
      <c r="C165" s="162" t="s">
        <v>317</v>
      </c>
      <c r="D165" s="180" t="s">
        <v>559</v>
      </c>
      <c r="E165" s="152" t="s">
        <v>228</v>
      </c>
      <c r="F165" s="177">
        <v>19000</v>
      </c>
      <c r="G165" s="177"/>
      <c r="H165" s="178" t="s">
        <v>538</v>
      </c>
      <c r="I165" s="177">
        <v>11000</v>
      </c>
      <c r="J165" s="180" t="s">
        <v>560</v>
      </c>
      <c r="K165" s="162" t="s">
        <v>561</v>
      </c>
      <c r="L165" s="162" t="s">
        <v>552</v>
      </c>
      <c r="M165" s="165"/>
    </row>
    <row r="166" spans="1:13" s="31" customFormat="1" ht="51.9" customHeight="1">
      <c r="A166" s="152">
        <v>5</v>
      </c>
      <c r="B166" s="153" t="s">
        <v>562</v>
      </c>
      <c r="C166" s="162" t="s">
        <v>317</v>
      </c>
      <c r="D166" s="180" t="s">
        <v>563</v>
      </c>
      <c r="E166" s="152" t="s">
        <v>228</v>
      </c>
      <c r="F166" s="177">
        <v>10700</v>
      </c>
      <c r="G166" s="177"/>
      <c r="H166" s="178" t="s">
        <v>538</v>
      </c>
      <c r="I166" s="177">
        <v>7000</v>
      </c>
      <c r="J166" s="180" t="s">
        <v>34</v>
      </c>
      <c r="K166" s="162" t="s">
        <v>561</v>
      </c>
      <c r="L166" s="162" t="s">
        <v>552</v>
      </c>
      <c r="M166" s="165"/>
    </row>
    <row r="167" spans="1:13" s="31" customFormat="1" ht="63" customHeight="1">
      <c r="A167" s="152">
        <v>6</v>
      </c>
      <c r="B167" s="153" t="s">
        <v>564</v>
      </c>
      <c r="C167" s="162" t="s">
        <v>317</v>
      </c>
      <c r="D167" s="180" t="s">
        <v>563</v>
      </c>
      <c r="E167" s="152" t="s">
        <v>228</v>
      </c>
      <c r="F167" s="177">
        <v>7400</v>
      </c>
      <c r="G167" s="177"/>
      <c r="H167" s="178" t="s">
        <v>538</v>
      </c>
      <c r="I167" s="177">
        <v>6000</v>
      </c>
      <c r="J167" s="180" t="s">
        <v>34</v>
      </c>
      <c r="K167" s="162" t="s">
        <v>245</v>
      </c>
      <c r="L167" s="162" t="s">
        <v>200</v>
      </c>
      <c r="M167" s="165"/>
    </row>
    <row r="168" spans="1:13" s="16" customFormat="1" ht="81" customHeight="1">
      <c r="A168" s="152">
        <v>7</v>
      </c>
      <c r="B168" s="165" t="s">
        <v>565</v>
      </c>
      <c r="C168" s="152" t="s">
        <v>317</v>
      </c>
      <c r="D168" s="165" t="s">
        <v>566</v>
      </c>
      <c r="E168" s="152">
        <v>2019</v>
      </c>
      <c r="F168" s="154">
        <v>1150</v>
      </c>
      <c r="G168" s="154"/>
      <c r="H168" s="155" t="s">
        <v>567</v>
      </c>
      <c r="I168" s="154">
        <v>1150</v>
      </c>
      <c r="J168" s="165" t="s">
        <v>43</v>
      </c>
      <c r="K168" s="152" t="s">
        <v>245</v>
      </c>
      <c r="L168" s="162" t="s">
        <v>200</v>
      </c>
      <c r="M168" s="162"/>
    </row>
    <row r="169" spans="1:13" s="16" customFormat="1" ht="81" customHeight="1">
      <c r="A169" s="152">
        <v>8</v>
      </c>
      <c r="B169" s="165" t="s">
        <v>568</v>
      </c>
      <c r="C169" s="152" t="s">
        <v>317</v>
      </c>
      <c r="D169" s="165" t="s">
        <v>569</v>
      </c>
      <c r="E169" s="152">
        <v>2019</v>
      </c>
      <c r="F169" s="154">
        <v>1100</v>
      </c>
      <c r="G169" s="154"/>
      <c r="H169" s="155" t="s">
        <v>567</v>
      </c>
      <c r="I169" s="154">
        <v>1100</v>
      </c>
      <c r="J169" s="165" t="s">
        <v>43</v>
      </c>
      <c r="K169" s="152" t="s">
        <v>245</v>
      </c>
      <c r="L169" s="162" t="s">
        <v>200</v>
      </c>
      <c r="M169" s="162"/>
    </row>
    <row r="170" spans="1:13" s="16" customFormat="1" ht="123" customHeight="1">
      <c r="A170" s="152">
        <v>9</v>
      </c>
      <c r="B170" s="180" t="s">
        <v>570</v>
      </c>
      <c r="C170" s="234" t="s">
        <v>317</v>
      </c>
      <c r="D170" s="189" t="s">
        <v>571</v>
      </c>
      <c r="E170" s="149" t="s">
        <v>572</v>
      </c>
      <c r="F170" s="177">
        <v>17748</v>
      </c>
      <c r="G170" s="177"/>
      <c r="H170" s="177" t="s">
        <v>573</v>
      </c>
      <c r="I170" s="177">
        <v>7000</v>
      </c>
      <c r="J170" s="180" t="s">
        <v>34</v>
      </c>
      <c r="K170" s="162" t="s">
        <v>574</v>
      </c>
      <c r="L170" s="162" t="s">
        <v>200</v>
      </c>
      <c r="M170" s="162"/>
    </row>
    <row r="171" spans="1:13" s="32" customFormat="1" ht="111" customHeight="1">
      <c r="A171" s="152">
        <v>10</v>
      </c>
      <c r="B171" s="165" t="s">
        <v>575</v>
      </c>
      <c r="C171" s="192" t="s">
        <v>334</v>
      </c>
      <c r="D171" s="235" t="s">
        <v>576</v>
      </c>
      <c r="E171" s="152" t="s">
        <v>82</v>
      </c>
      <c r="F171" s="182">
        <v>2300</v>
      </c>
      <c r="G171" s="182">
        <v>1000</v>
      </c>
      <c r="H171" s="187" t="s">
        <v>577</v>
      </c>
      <c r="I171" s="182">
        <v>1300</v>
      </c>
      <c r="J171" s="235" t="s">
        <v>578</v>
      </c>
      <c r="K171" s="152" t="s">
        <v>579</v>
      </c>
      <c r="L171" s="152" t="s">
        <v>186</v>
      </c>
      <c r="M171" s="235"/>
    </row>
    <row r="172" spans="1:13" s="19" customFormat="1" ht="151.05000000000001" customHeight="1">
      <c r="A172" s="152">
        <v>11</v>
      </c>
      <c r="B172" s="180" t="s">
        <v>580</v>
      </c>
      <c r="C172" s="152" t="s">
        <v>317</v>
      </c>
      <c r="D172" s="180" t="s">
        <v>581</v>
      </c>
      <c r="E172" s="152" t="s">
        <v>582</v>
      </c>
      <c r="F172" s="154">
        <v>2000</v>
      </c>
      <c r="G172" s="154"/>
      <c r="H172" s="155" t="s">
        <v>542</v>
      </c>
      <c r="I172" s="154">
        <v>2000</v>
      </c>
      <c r="J172" s="165" t="s">
        <v>43</v>
      </c>
      <c r="K172" s="152" t="s">
        <v>583</v>
      </c>
      <c r="L172" s="162" t="s">
        <v>200</v>
      </c>
      <c r="M172" s="165"/>
    </row>
    <row r="173" spans="1:13" s="33" customFormat="1" ht="21" customHeight="1">
      <c r="A173" s="245" t="s">
        <v>584</v>
      </c>
      <c r="B173" s="245"/>
      <c r="C173" s="245"/>
      <c r="D173" s="245"/>
      <c r="E173" s="149"/>
      <c r="F173" s="150">
        <f>SUM(F174:F182)</f>
        <v>359510</v>
      </c>
      <c r="G173" s="150"/>
      <c r="H173" s="150"/>
      <c r="I173" s="150">
        <f>SUM(I174:I182)</f>
        <v>63510</v>
      </c>
      <c r="J173" s="193"/>
      <c r="K173" s="151"/>
      <c r="L173" s="162"/>
      <c r="M173" s="204"/>
    </row>
    <row r="174" spans="1:13" s="27" customFormat="1" ht="141" customHeight="1">
      <c r="A174" s="152">
        <v>1</v>
      </c>
      <c r="B174" s="180" t="s">
        <v>585</v>
      </c>
      <c r="C174" s="162" t="s">
        <v>317</v>
      </c>
      <c r="D174" s="180" t="s">
        <v>586</v>
      </c>
      <c r="E174" s="152" t="s">
        <v>228</v>
      </c>
      <c r="F174" s="177">
        <v>286000</v>
      </c>
      <c r="G174" s="178"/>
      <c r="H174" s="178" t="s">
        <v>472</v>
      </c>
      <c r="I174" s="177">
        <v>50000</v>
      </c>
      <c r="J174" s="180" t="s">
        <v>34</v>
      </c>
      <c r="K174" s="162" t="s">
        <v>587</v>
      </c>
      <c r="L174" s="162" t="s">
        <v>200</v>
      </c>
      <c r="M174" s="152" t="s">
        <v>260</v>
      </c>
    </row>
    <row r="175" spans="1:13" s="27" customFormat="1" ht="103.95" customHeight="1">
      <c r="A175" s="152">
        <v>2</v>
      </c>
      <c r="B175" s="180" t="s">
        <v>588</v>
      </c>
      <c r="C175" s="162" t="s">
        <v>317</v>
      </c>
      <c r="D175" s="180" t="s">
        <v>589</v>
      </c>
      <c r="E175" s="152" t="s">
        <v>243</v>
      </c>
      <c r="F175" s="177">
        <v>70000</v>
      </c>
      <c r="G175" s="178"/>
      <c r="H175" s="178" t="s">
        <v>590</v>
      </c>
      <c r="I175" s="177">
        <v>10000</v>
      </c>
      <c r="J175" s="180" t="s">
        <v>34</v>
      </c>
      <c r="K175" s="162" t="s">
        <v>591</v>
      </c>
      <c r="L175" s="162" t="s">
        <v>200</v>
      </c>
      <c r="M175" s="152" t="s">
        <v>260</v>
      </c>
    </row>
    <row r="176" spans="1:13" s="15" customFormat="1" ht="67.95" customHeight="1">
      <c r="A176" s="152">
        <v>3</v>
      </c>
      <c r="B176" s="165" t="s">
        <v>592</v>
      </c>
      <c r="C176" s="152" t="s">
        <v>317</v>
      </c>
      <c r="D176" s="165" t="s">
        <v>593</v>
      </c>
      <c r="E176" s="152">
        <v>2019</v>
      </c>
      <c r="F176" s="154">
        <v>1385</v>
      </c>
      <c r="G176" s="154"/>
      <c r="H176" s="155" t="s">
        <v>594</v>
      </c>
      <c r="I176" s="154">
        <v>1385</v>
      </c>
      <c r="J176" s="165" t="s">
        <v>43</v>
      </c>
      <c r="K176" s="152" t="s">
        <v>44</v>
      </c>
      <c r="L176" s="152" t="s">
        <v>269</v>
      </c>
      <c r="M176" s="152" t="s">
        <v>260</v>
      </c>
    </row>
    <row r="177" spans="1:14" s="15" customFormat="1" ht="66" customHeight="1">
      <c r="A177" s="152">
        <v>4</v>
      </c>
      <c r="B177" s="165" t="s">
        <v>595</v>
      </c>
      <c r="C177" s="152" t="s">
        <v>317</v>
      </c>
      <c r="D177" s="165" t="s">
        <v>596</v>
      </c>
      <c r="E177" s="152">
        <v>2019</v>
      </c>
      <c r="F177" s="154">
        <v>435</v>
      </c>
      <c r="G177" s="154"/>
      <c r="H177" s="155" t="s">
        <v>597</v>
      </c>
      <c r="I177" s="154">
        <v>435</v>
      </c>
      <c r="J177" s="165" t="s">
        <v>43</v>
      </c>
      <c r="K177" s="152" t="s">
        <v>44</v>
      </c>
      <c r="L177" s="152" t="s">
        <v>269</v>
      </c>
      <c r="M177" s="152" t="s">
        <v>260</v>
      </c>
    </row>
    <row r="178" spans="1:14" s="15" customFormat="1" ht="66" customHeight="1">
      <c r="A178" s="152">
        <v>5</v>
      </c>
      <c r="B178" s="165" t="s">
        <v>598</v>
      </c>
      <c r="C178" s="152" t="s">
        <v>317</v>
      </c>
      <c r="D178" s="165" t="s">
        <v>599</v>
      </c>
      <c r="E178" s="152">
        <v>2019</v>
      </c>
      <c r="F178" s="154">
        <v>410</v>
      </c>
      <c r="G178" s="154"/>
      <c r="H178" s="155" t="s">
        <v>542</v>
      </c>
      <c r="I178" s="154">
        <v>410</v>
      </c>
      <c r="J178" s="165" t="s">
        <v>43</v>
      </c>
      <c r="K178" s="152" t="s">
        <v>600</v>
      </c>
      <c r="L178" s="152" t="s">
        <v>601</v>
      </c>
      <c r="M178" s="152" t="s">
        <v>260</v>
      </c>
    </row>
    <row r="179" spans="1:14" s="34" customFormat="1" ht="79.2" customHeight="1">
      <c r="A179" s="152">
        <v>6</v>
      </c>
      <c r="B179" s="165" t="s">
        <v>602</v>
      </c>
      <c r="C179" s="152" t="s">
        <v>317</v>
      </c>
      <c r="D179" s="165" t="s">
        <v>603</v>
      </c>
      <c r="E179" s="152">
        <v>2019</v>
      </c>
      <c r="F179" s="154">
        <v>380</v>
      </c>
      <c r="G179" s="154"/>
      <c r="H179" s="155" t="s">
        <v>604</v>
      </c>
      <c r="I179" s="154">
        <v>380</v>
      </c>
      <c r="J179" s="165" t="s">
        <v>77</v>
      </c>
      <c r="K179" s="152" t="s">
        <v>605</v>
      </c>
      <c r="L179" s="152" t="s">
        <v>259</v>
      </c>
      <c r="M179" s="152" t="s">
        <v>260</v>
      </c>
    </row>
    <row r="180" spans="1:14" s="34" customFormat="1" ht="60" customHeight="1">
      <c r="A180" s="152">
        <v>7</v>
      </c>
      <c r="B180" s="165" t="s">
        <v>606</v>
      </c>
      <c r="C180" s="152" t="s">
        <v>317</v>
      </c>
      <c r="D180" s="165" t="s">
        <v>607</v>
      </c>
      <c r="E180" s="152">
        <v>2019</v>
      </c>
      <c r="F180" s="154">
        <v>300</v>
      </c>
      <c r="G180" s="154"/>
      <c r="H180" s="155" t="s">
        <v>604</v>
      </c>
      <c r="I180" s="154">
        <v>300</v>
      </c>
      <c r="J180" s="165" t="s">
        <v>77</v>
      </c>
      <c r="K180" s="152" t="s">
        <v>605</v>
      </c>
      <c r="L180" s="152" t="s">
        <v>259</v>
      </c>
      <c r="M180" s="152" t="s">
        <v>260</v>
      </c>
    </row>
    <row r="181" spans="1:14" s="15" customFormat="1" ht="60" customHeight="1">
      <c r="A181" s="152">
        <v>8</v>
      </c>
      <c r="B181" s="165" t="s">
        <v>608</v>
      </c>
      <c r="C181" s="152" t="s">
        <v>317</v>
      </c>
      <c r="D181" s="165" t="s">
        <v>609</v>
      </c>
      <c r="E181" s="152">
        <v>2019</v>
      </c>
      <c r="F181" s="154">
        <v>300</v>
      </c>
      <c r="G181" s="154"/>
      <c r="H181" s="155" t="s">
        <v>610</v>
      </c>
      <c r="I181" s="154">
        <v>300</v>
      </c>
      <c r="J181" s="165" t="s">
        <v>77</v>
      </c>
      <c r="K181" s="152" t="s">
        <v>44</v>
      </c>
      <c r="L181" s="152" t="s">
        <v>269</v>
      </c>
      <c r="M181" s="152" t="s">
        <v>260</v>
      </c>
    </row>
    <row r="182" spans="1:14" s="16" customFormat="1" ht="130.05000000000001" customHeight="1">
      <c r="A182" s="152">
        <v>9</v>
      </c>
      <c r="B182" s="236" t="s">
        <v>611</v>
      </c>
      <c r="C182" s="237" t="s">
        <v>317</v>
      </c>
      <c r="D182" s="236" t="s">
        <v>612</v>
      </c>
      <c r="E182" s="237">
        <v>2019</v>
      </c>
      <c r="F182" s="238">
        <v>300</v>
      </c>
      <c r="G182" s="239"/>
      <c r="H182" s="240" t="s">
        <v>604</v>
      </c>
      <c r="I182" s="239">
        <v>300</v>
      </c>
      <c r="J182" s="241" t="s">
        <v>77</v>
      </c>
      <c r="K182" s="242" t="s">
        <v>844</v>
      </c>
      <c r="L182" s="152" t="s">
        <v>259</v>
      </c>
      <c r="M182" s="152" t="s">
        <v>260</v>
      </c>
    </row>
    <row r="183" spans="1:14" s="33" customFormat="1" ht="25.95" customHeight="1">
      <c r="A183" s="245" t="s">
        <v>614</v>
      </c>
      <c r="B183" s="245"/>
      <c r="C183" s="245"/>
      <c r="D183" s="245"/>
      <c r="E183" s="149"/>
      <c r="F183" s="150">
        <f>SUM(F184:F189)</f>
        <v>315424</v>
      </c>
      <c r="G183" s="150"/>
      <c r="H183" s="150"/>
      <c r="I183" s="150">
        <f>SUM(I184:I189)</f>
        <v>61234</v>
      </c>
      <c r="J183" s="150"/>
      <c r="K183" s="151"/>
      <c r="L183" s="162"/>
      <c r="M183" s="204"/>
    </row>
    <row r="184" spans="1:14" s="25" customFormat="1" ht="87" customHeight="1">
      <c r="A184" s="152">
        <v>1</v>
      </c>
      <c r="B184" s="165" t="s">
        <v>615</v>
      </c>
      <c r="C184" s="152" t="s">
        <v>317</v>
      </c>
      <c r="D184" s="165" t="s">
        <v>616</v>
      </c>
      <c r="E184" s="152" t="s">
        <v>617</v>
      </c>
      <c r="F184" s="154">
        <v>300000</v>
      </c>
      <c r="G184" s="187"/>
      <c r="H184" s="187" t="s">
        <v>618</v>
      </c>
      <c r="I184" s="154">
        <v>50000</v>
      </c>
      <c r="J184" s="165" t="s">
        <v>311</v>
      </c>
      <c r="K184" s="152" t="s">
        <v>619</v>
      </c>
      <c r="L184" s="152" t="s">
        <v>620</v>
      </c>
      <c r="M184" s="165"/>
    </row>
    <row r="185" spans="1:14" s="35" customFormat="1" ht="103.8" customHeight="1">
      <c r="A185" s="152">
        <v>2</v>
      </c>
      <c r="B185" s="180" t="s">
        <v>621</v>
      </c>
      <c r="C185" s="152" t="s">
        <v>317</v>
      </c>
      <c r="D185" s="180" t="s">
        <v>622</v>
      </c>
      <c r="E185" s="149" t="s">
        <v>228</v>
      </c>
      <c r="F185" s="177">
        <v>10000</v>
      </c>
      <c r="G185" s="177"/>
      <c r="H185" s="178" t="s">
        <v>623</v>
      </c>
      <c r="I185" s="177">
        <v>7200</v>
      </c>
      <c r="J185" s="180" t="s">
        <v>34</v>
      </c>
      <c r="K185" s="162" t="s">
        <v>624</v>
      </c>
      <c r="L185" s="162" t="s">
        <v>625</v>
      </c>
      <c r="M185" s="165"/>
    </row>
    <row r="186" spans="1:14" s="27" customFormat="1" ht="123.6" customHeight="1">
      <c r="A186" s="152">
        <v>3</v>
      </c>
      <c r="B186" s="180" t="s">
        <v>626</v>
      </c>
      <c r="C186" s="162" t="s">
        <v>317</v>
      </c>
      <c r="D186" s="180" t="s">
        <v>627</v>
      </c>
      <c r="E186" s="152" t="s">
        <v>228</v>
      </c>
      <c r="F186" s="177">
        <v>1800</v>
      </c>
      <c r="G186" s="177"/>
      <c r="H186" s="178" t="s">
        <v>628</v>
      </c>
      <c r="I186" s="177">
        <v>650</v>
      </c>
      <c r="J186" s="180" t="s">
        <v>629</v>
      </c>
      <c r="K186" s="162" t="s">
        <v>630</v>
      </c>
      <c r="L186" s="162" t="s">
        <v>625</v>
      </c>
      <c r="M186" s="165"/>
    </row>
    <row r="187" spans="1:14" s="25" customFormat="1" ht="117" customHeight="1">
      <c r="A187" s="152">
        <v>4</v>
      </c>
      <c r="B187" s="180" t="s">
        <v>631</v>
      </c>
      <c r="C187" s="162" t="s">
        <v>317</v>
      </c>
      <c r="D187" s="197" t="s">
        <v>845</v>
      </c>
      <c r="E187" s="152" t="s">
        <v>228</v>
      </c>
      <c r="F187" s="154">
        <v>1844</v>
      </c>
      <c r="G187" s="154"/>
      <c r="H187" s="161" t="s">
        <v>633</v>
      </c>
      <c r="I187" s="154">
        <v>1604</v>
      </c>
      <c r="J187" s="180" t="s">
        <v>43</v>
      </c>
      <c r="K187" s="162" t="s">
        <v>291</v>
      </c>
      <c r="L187" s="162" t="s">
        <v>292</v>
      </c>
      <c r="M187" s="165"/>
    </row>
    <row r="188" spans="1:14" s="25" customFormat="1" ht="160.94999999999999" customHeight="1">
      <c r="A188" s="152">
        <v>5</v>
      </c>
      <c r="B188" s="155" t="s">
        <v>634</v>
      </c>
      <c r="C188" s="162" t="s">
        <v>317</v>
      </c>
      <c r="D188" s="180" t="s">
        <v>635</v>
      </c>
      <c r="E188" s="152">
        <v>2019</v>
      </c>
      <c r="F188" s="154">
        <v>1450</v>
      </c>
      <c r="G188" s="154"/>
      <c r="H188" s="161" t="s">
        <v>636</v>
      </c>
      <c r="I188" s="154">
        <v>1450</v>
      </c>
      <c r="J188" s="180" t="s">
        <v>77</v>
      </c>
      <c r="K188" s="162" t="s">
        <v>291</v>
      </c>
      <c r="L188" s="162" t="s">
        <v>292</v>
      </c>
      <c r="M188" s="165"/>
    </row>
    <row r="189" spans="1:14" s="3" customFormat="1" ht="71.099999999999994" customHeight="1">
      <c r="A189" s="152">
        <v>6</v>
      </c>
      <c r="B189" s="180" t="s">
        <v>637</v>
      </c>
      <c r="C189" s="152" t="s">
        <v>317</v>
      </c>
      <c r="D189" s="197" t="s">
        <v>638</v>
      </c>
      <c r="E189" s="152">
        <v>2019</v>
      </c>
      <c r="F189" s="154">
        <v>330</v>
      </c>
      <c r="G189" s="154"/>
      <c r="H189" s="161" t="s">
        <v>639</v>
      </c>
      <c r="I189" s="154">
        <v>330</v>
      </c>
      <c r="J189" s="180" t="s">
        <v>77</v>
      </c>
      <c r="K189" s="162" t="s">
        <v>291</v>
      </c>
      <c r="L189" s="162" t="s">
        <v>292</v>
      </c>
      <c r="M189" s="204"/>
    </row>
    <row r="190" spans="1:14" s="2" customFormat="1" ht="42" customHeight="1">
      <c r="A190" s="245" t="s">
        <v>640</v>
      </c>
      <c r="B190" s="245"/>
      <c r="C190" s="245"/>
      <c r="D190" s="245"/>
      <c r="E190" s="149"/>
      <c r="F190" s="150">
        <f>SUM(F191:F193)</f>
        <v>8581</v>
      </c>
      <c r="G190" s="150"/>
      <c r="H190" s="150"/>
      <c r="I190" s="150">
        <f>SUM(I191:I193)</f>
        <v>8581</v>
      </c>
      <c r="J190" s="193"/>
      <c r="K190" s="151"/>
      <c r="L190" s="162"/>
      <c r="M190" s="194"/>
    </row>
    <row r="191" spans="1:14" s="23" customFormat="1" ht="106.95" customHeight="1">
      <c r="A191" s="185">
        <v>1</v>
      </c>
      <c r="B191" s="180" t="s">
        <v>641</v>
      </c>
      <c r="C191" s="162" t="s">
        <v>317</v>
      </c>
      <c r="D191" s="180" t="s">
        <v>642</v>
      </c>
      <c r="E191" s="152">
        <v>2019</v>
      </c>
      <c r="F191" s="177">
        <v>5926</v>
      </c>
      <c r="G191" s="177"/>
      <c r="H191" s="178" t="s">
        <v>643</v>
      </c>
      <c r="I191" s="177">
        <v>5926</v>
      </c>
      <c r="J191" s="180" t="s">
        <v>43</v>
      </c>
      <c r="K191" s="162" t="s">
        <v>644</v>
      </c>
      <c r="L191" s="162" t="s">
        <v>846</v>
      </c>
      <c r="M191" s="165"/>
      <c r="N191" s="25"/>
    </row>
    <row r="192" spans="1:14" s="23" customFormat="1" ht="156" customHeight="1">
      <c r="A192" s="185">
        <v>2</v>
      </c>
      <c r="B192" s="180" t="s">
        <v>646</v>
      </c>
      <c r="C192" s="162" t="s">
        <v>317</v>
      </c>
      <c r="D192" s="180" t="s">
        <v>647</v>
      </c>
      <c r="E192" s="152">
        <v>2019</v>
      </c>
      <c r="F192" s="177">
        <v>1455</v>
      </c>
      <c r="G192" s="177"/>
      <c r="H192" s="178" t="s">
        <v>648</v>
      </c>
      <c r="I192" s="177">
        <v>1455</v>
      </c>
      <c r="J192" s="180" t="s">
        <v>43</v>
      </c>
      <c r="K192" s="162" t="s">
        <v>649</v>
      </c>
      <c r="L192" s="162" t="s">
        <v>650</v>
      </c>
      <c r="M192" s="165"/>
      <c r="N192" s="25"/>
    </row>
    <row r="193" spans="1:226" s="3" customFormat="1" ht="90" customHeight="1">
      <c r="A193" s="185">
        <v>3</v>
      </c>
      <c r="B193" s="165" t="s">
        <v>651</v>
      </c>
      <c r="C193" s="152" t="s">
        <v>317</v>
      </c>
      <c r="D193" s="165" t="s">
        <v>652</v>
      </c>
      <c r="E193" s="152">
        <v>2019</v>
      </c>
      <c r="F193" s="154">
        <v>1200</v>
      </c>
      <c r="G193" s="154"/>
      <c r="H193" s="155" t="s">
        <v>653</v>
      </c>
      <c r="I193" s="154">
        <v>1200</v>
      </c>
      <c r="J193" s="165" t="s">
        <v>654</v>
      </c>
      <c r="K193" s="152" t="s">
        <v>655</v>
      </c>
      <c r="L193" s="152" t="s">
        <v>625</v>
      </c>
      <c r="M193" s="165"/>
    </row>
    <row r="194" spans="1:226" s="2" customFormat="1" ht="36" customHeight="1">
      <c r="A194" s="245" t="s">
        <v>656</v>
      </c>
      <c r="B194" s="245"/>
      <c r="C194" s="245"/>
      <c r="D194" s="245"/>
      <c r="E194" s="149"/>
      <c r="F194" s="150">
        <f>SUM(F195:F201)</f>
        <v>192612</v>
      </c>
      <c r="G194" s="150"/>
      <c r="H194" s="150"/>
      <c r="I194" s="150">
        <f>SUM(I195:I201)</f>
        <v>39500</v>
      </c>
      <c r="J194" s="193"/>
      <c r="K194" s="151"/>
      <c r="L194" s="162"/>
      <c r="M194" s="194"/>
    </row>
    <row r="195" spans="1:226" s="16" customFormat="1" ht="117" customHeight="1">
      <c r="A195" s="152">
        <v>1</v>
      </c>
      <c r="B195" s="165" t="s">
        <v>657</v>
      </c>
      <c r="C195" s="152" t="s">
        <v>317</v>
      </c>
      <c r="D195" s="165" t="s">
        <v>658</v>
      </c>
      <c r="E195" s="152" t="s">
        <v>228</v>
      </c>
      <c r="F195" s="154">
        <v>77000</v>
      </c>
      <c r="G195" s="154"/>
      <c r="H195" s="155" t="s">
        <v>659</v>
      </c>
      <c r="I195" s="154">
        <v>10000</v>
      </c>
      <c r="J195" s="165" t="s">
        <v>660</v>
      </c>
      <c r="K195" s="152" t="s">
        <v>661</v>
      </c>
      <c r="L195" s="170" t="s">
        <v>662</v>
      </c>
      <c r="M195" s="152"/>
    </row>
    <row r="196" spans="1:226" s="12" customFormat="1" ht="93" customHeight="1">
      <c r="A196" s="152">
        <v>2</v>
      </c>
      <c r="B196" s="153" t="s">
        <v>663</v>
      </c>
      <c r="C196" s="152" t="s">
        <v>317</v>
      </c>
      <c r="D196" s="153" t="s">
        <v>664</v>
      </c>
      <c r="E196" s="152" t="s">
        <v>228</v>
      </c>
      <c r="F196" s="154">
        <v>54664</v>
      </c>
      <c r="G196" s="154"/>
      <c r="H196" s="155" t="s">
        <v>665</v>
      </c>
      <c r="I196" s="154">
        <v>20000</v>
      </c>
      <c r="J196" s="153" t="s">
        <v>664</v>
      </c>
      <c r="K196" s="195" t="s">
        <v>666</v>
      </c>
      <c r="L196" s="195" t="s">
        <v>667</v>
      </c>
      <c r="M196" s="165"/>
    </row>
    <row r="197" spans="1:226" s="5" customFormat="1" ht="83.1" customHeight="1">
      <c r="A197" s="152">
        <v>3</v>
      </c>
      <c r="B197" s="169" t="s">
        <v>668</v>
      </c>
      <c r="C197" s="170" t="s">
        <v>317</v>
      </c>
      <c r="D197" s="169" t="s">
        <v>669</v>
      </c>
      <c r="E197" s="170" t="s">
        <v>228</v>
      </c>
      <c r="F197" s="171">
        <v>22048</v>
      </c>
      <c r="G197" s="171"/>
      <c r="H197" s="172" t="s">
        <v>128</v>
      </c>
      <c r="I197" s="171">
        <v>3000</v>
      </c>
      <c r="J197" s="169" t="s">
        <v>34</v>
      </c>
      <c r="K197" s="170" t="s">
        <v>670</v>
      </c>
      <c r="L197" s="170" t="s">
        <v>161</v>
      </c>
      <c r="M197" s="169"/>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7"/>
    </row>
    <row r="198" spans="1:226" s="5" customFormat="1" ht="73.95" customHeight="1">
      <c r="A198" s="152">
        <v>4</v>
      </c>
      <c r="B198" s="172" t="s">
        <v>671</v>
      </c>
      <c r="C198" s="170" t="s">
        <v>317</v>
      </c>
      <c r="D198" s="172" t="s">
        <v>672</v>
      </c>
      <c r="E198" s="170" t="s">
        <v>228</v>
      </c>
      <c r="F198" s="171">
        <v>2900</v>
      </c>
      <c r="G198" s="171"/>
      <c r="H198" s="172" t="s">
        <v>673</v>
      </c>
      <c r="I198" s="171">
        <v>1000</v>
      </c>
      <c r="J198" s="169" t="s">
        <v>34</v>
      </c>
      <c r="K198" s="244" t="s">
        <v>674</v>
      </c>
      <c r="L198" s="170" t="s">
        <v>161</v>
      </c>
      <c r="M198" s="169"/>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7"/>
    </row>
    <row r="199" spans="1:226" s="5" customFormat="1" ht="105" customHeight="1">
      <c r="A199" s="152">
        <v>5</v>
      </c>
      <c r="B199" s="169" t="s">
        <v>675</v>
      </c>
      <c r="C199" s="170" t="s">
        <v>317</v>
      </c>
      <c r="D199" s="169" t="s">
        <v>676</v>
      </c>
      <c r="E199" s="170" t="s">
        <v>228</v>
      </c>
      <c r="F199" s="171">
        <v>25000</v>
      </c>
      <c r="G199" s="171"/>
      <c r="H199" s="172" t="s">
        <v>677</v>
      </c>
      <c r="I199" s="171">
        <v>1500</v>
      </c>
      <c r="J199" s="169" t="s">
        <v>34</v>
      </c>
      <c r="K199" s="170" t="s">
        <v>678</v>
      </c>
      <c r="L199" s="170" t="s">
        <v>161</v>
      </c>
      <c r="M199" s="169"/>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7"/>
    </row>
    <row r="200" spans="1:226" s="3" customFormat="1" ht="103.05" customHeight="1">
      <c r="A200" s="152">
        <v>6</v>
      </c>
      <c r="B200" s="169" t="s">
        <v>679</v>
      </c>
      <c r="C200" s="170" t="s">
        <v>341</v>
      </c>
      <c r="D200" s="169" t="s">
        <v>680</v>
      </c>
      <c r="E200" s="170" t="s">
        <v>228</v>
      </c>
      <c r="F200" s="171">
        <v>6000</v>
      </c>
      <c r="G200" s="171"/>
      <c r="H200" s="172" t="s">
        <v>681</v>
      </c>
      <c r="I200" s="171">
        <v>2000</v>
      </c>
      <c r="J200" s="169" t="s">
        <v>682</v>
      </c>
      <c r="K200" s="244" t="s">
        <v>683</v>
      </c>
      <c r="L200" s="244" t="s">
        <v>60</v>
      </c>
      <c r="M200" s="169"/>
    </row>
    <row r="201" spans="1:226" s="5" customFormat="1" ht="63" customHeight="1">
      <c r="A201" s="152">
        <v>7</v>
      </c>
      <c r="B201" s="169" t="s">
        <v>684</v>
      </c>
      <c r="C201" s="170" t="s">
        <v>317</v>
      </c>
      <c r="D201" s="169" t="s">
        <v>685</v>
      </c>
      <c r="E201" s="170" t="s">
        <v>228</v>
      </c>
      <c r="F201" s="171">
        <v>5000</v>
      </c>
      <c r="G201" s="171"/>
      <c r="H201" s="172" t="s">
        <v>472</v>
      </c>
      <c r="I201" s="171">
        <v>2000</v>
      </c>
      <c r="J201" s="169" t="s">
        <v>34</v>
      </c>
      <c r="K201" s="170" t="s">
        <v>686</v>
      </c>
      <c r="L201" s="170" t="s">
        <v>288</v>
      </c>
      <c r="M201" s="169"/>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7"/>
    </row>
    <row r="202" spans="1:226" s="22" customFormat="1" ht="40.049999999999997" customHeight="1">
      <c r="A202" s="253" t="s">
        <v>687</v>
      </c>
      <c r="B202" s="253"/>
      <c r="C202" s="253"/>
      <c r="D202" s="253"/>
      <c r="E202" s="170"/>
      <c r="F202" s="148">
        <f>SUM(F203:F205)</f>
        <v>28009</v>
      </c>
      <c r="G202" s="148"/>
      <c r="H202" s="148"/>
      <c r="I202" s="148">
        <f>SUM(I203:I205)</f>
        <v>13009</v>
      </c>
      <c r="J202" s="169"/>
      <c r="K202" s="170"/>
      <c r="L202" s="170"/>
      <c r="M202" s="169"/>
      <c r="N202" s="2"/>
      <c r="HR202" s="146"/>
    </row>
    <row r="203" spans="1:226" ht="57.6" customHeight="1">
      <c r="A203" s="152">
        <v>1</v>
      </c>
      <c r="B203" s="165" t="s">
        <v>688</v>
      </c>
      <c r="C203" s="243" t="s">
        <v>317</v>
      </c>
      <c r="D203" s="165" t="s">
        <v>689</v>
      </c>
      <c r="E203" s="152" t="s">
        <v>228</v>
      </c>
      <c r="F203" s="182">
        <v>20000</v>
      </c>
      <c r="G203" s="187"/>
      <c r="H203" s="187" t="s">
        <v>690</v>
      </c>
      <c r="I203" s="154">
        <v>5000</v>
      </c>
      <c r="J203" s="155" t="s">
        <v>34</v>
      </c>
      <c r="K203" s="242" t="s">
        <v>691</v>
      </c>
      <c r="L203" s="152" t="s">
        <v>692</v>
      </c>
      <c r="M203" s="165"/>
    </row>
    <row r="204" spans="1:226" s="36" customFormat="1" ht="63" customHeight="1">
      <c r="A204" s="152">
        <v>2</v>
      </c>
      <c r="B204" s="180" t="s">
        <v>693</v>
      </c>
      <c r="C204" s="162" t="s">
        <v>317</v>
      </c>
      <c r="D204" s="180" t="s">
        <v>694</v>
      </c>
      <c r="E204" s="152">
        <v>2019</v>
      </c>
      <c r="F204" s="177">
        <v>4149</v>
      </c>
      <c r="G204" s="178"/>
      <c r="H204" s="178" t="s">
        <v>542</v>
      </c>
      <c r="I204" s="177">
        <v>4149</v>
      </c>
      <c r="J204" s="202" t="s">
        <v>43</v>
      </c>
      <c r="K204" s="162" t="s">
        <v>695</v>
      </c>
      <c r="L204" s="162" t="s">
        <v>696</v>
      </c>
      <c r="M204" s="165"/>
      <c r="N204" s="2"/>
    </row>
    <row r="205" spans="1:226" s="10" customFormat="1" ht="73.95" customHeight="1">
      <c r="A205" s="152">
        <v>3</v>
      </c>
      <c r="B205" s="165" t="s">
        <v>697</v>
      </c>
      <c r="C205" s="152" t="s">
        <v>317</v>
      </c>
      <c r="D205" s="165" t="s">
        <v>698</v>
      </c>
      <c r="E205" s="152">
        <v>2019</v>
      </c>
      <c r="F205" s="154">
        <v>3860</v>
      </c>
      <c r="G205" s="178"/>
      <c r="H205" s="178" t="s">
        <v>542</v>
      </c>
      <c r="I205" s="154">
        <v>3860</v>
      </c>
      <c r="J205" s="163" t="s">
        <v>43</v>
      </c>
      <c r="K205" s="152" t="s">
        <v>348</v>
      </c>
      <c r="L205" s="152" t="s">
        <v>349</v>
      </c>
      <c r="M205" s="165"/>
      <c r="N205" s="98"/>
    </row>
  </sheetData>
  <mergeCells count="50">
    <mergeCell ref="G5:G6"/>
    <mergeCell ref="M5:M6"/>
    <mergeCell ref="A45:D45"/>
    <mergeCell ref="A10:D10"/>
    <mergeCell ref="E5:E6"/>
    <mergeCell ref="I5:J5"/>
    <mergeCell ref="A1:B1"/>
    <mergeCell ref="A2:B2"/>
    <mergeCell ref="A3:M3"/>
    <mergeCell ref="A4:J4"/>
    <mergeCell ref="L4:M4"/>
    <mergeCell ref="F5:F6"/>
    <mergeCell ref="A190:D190"/>
    <mergeCell ref="A194:D194"/>
    <mergeCell ref="A202:D202"/>
    <mergeCell ref="A5:A6"/>
    <mergeCell ref="B5:B6"/>
    <mergeCell ref="C5:C6"/>
    <mergeCell ref="D5:D6"/>
    <mergeCell ref="A140:D140"/>
    <mergeCell ref="A141:D141"/>
    <mergeCell ref="A155:D155"/>
    <mergeCell ref="A88:D88"/>
    <mergeCell ref="A7:D7"/>
    <mergeCell ref="A8:D8"/>
    <mergeCell ref="A48:D48"/>
    <mergeCell ref="A49:D49"/>
    <mergeCell ref="A55:D55"/>
    <mergeCell ref="A64:D64"/>
    <mergeCell ref="A9:D9"/>
    <mergeCell ref="A69:D69"/>
    <mergeCell ref="A12:D12"/>
    <mergeCell ref="A74:D74"/>
    <mergeCell ref="K5:K6"/>
    <mergeCell ref="L5:L6"/>
    <mergeCell ref="A83:D83"/>
    <mergeCell ref="A86:D86"/>
    <mergeCell ref="A87:D87"/>
    <mergeCell ref="H5:H6"/>
    <mergeCell ref="A20:D20"/>
    <mergeCell ref="A26:D26"/>
    <mergeCell ref="A34:D34"/>
    <mergeCell ref="A183:D183"/>
    <mergeCell ref="A161:D161"/>
    <mergeCell ref="A173:D173"/>
    <mergeCell ref="A93:D93"/>
    <mergeCell ref="A104:D104"/>
    <mergeCell ref="A117:D117"/>
    <mergeCell ref="A125:D125"/>
    <mergeCell ref="A135:D135"/>
  </mergeCells>
  <phoneticPr fontId="45" type="noConversion"/>
  <conditionalFormatting sqref="C203">
    <cfRule type="expression" dxfId="3" priority="1" stopIfTrue="1">
      <formula>AND(COUNTIF(#REF!,C203)+COUNTIF(#REF!,C203)+COUNTIF($B$7:$B$436,C203)&gt;1,NOT(ISBLANK(C203)))</formula>
    </cfRule>
    <cfRule type="expression" dxfId="2" priority="2" stopIfTrue="1">
      <formula>AND(COUNTIF(#REF!,C203)+COUNTIF(#REF!,C203)+COUNTIF($B$7:$B$435,C203)&gt;1,NOT(ISBLANK(C203)))</formula>
    </cfRule>
  </conditionalFormatting>
  <pageMargins left="1.3385826771653544" right="0.39370078740157483"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filterMode="1"/>
  <dimension ref="A1:HT215"/>
  <sheetViews>
    <sheetView workbookViewId="0">
      <selection activeCell="B164" sqref="B164"/>
    </sheetView>
  </sheetViews>
  <sheetFormatPr defaultColWidth="9" defaultRowHeight="14.4"/>
  <cols>
    <col min="1" max="1" width="3" style="37" customWidth="1"/>
    <col min="2" max="2" width="13.21875" style="22" customWidth="1"/>
    <col min="3" max="3" width="4.88671875" style="37" customWidth="1"/>
    <col min="4" max="4" width="28.6640625" style="38" customWidth="1"/>
    <col min="5" max="5" width="5.6640625" style="37" customWidth="1"/>
    <col min="6" max="6" width="9.21875" style="39" customWidth="1"/>
    <col min="7" max="7" width="8.44140625" style="39" customWidth="1"/>
    <col min="8" max="8" width="16.21875" style="39" customWidth="1"/>
    <col min="9" max="9" width="8.77734375" style="39" customWidth="1"/>
    <col min="10" max="10" width="13.6640625" style="38" customWidth="1"/>
    <col min="11" max="11" width="9.6640625" style="37" customWidth="1"/>
    <col min="12" max="12" width="7.44140625" style="37" customWidth="1"/>
    <col min="13" max="13" width="5.21875" style="40" customWidth="1"/>
    <col min="14" max="242" width="9" style="1"/>
    <col min="243" max="248" width="8.77734375" style="1" customWidth="1"/>
    <col min="249" max="16384" width="9" style="1"/>
  </cols>
  <sheetData>
    <row r="1" spans="1:13" ht="0.75" customHeight="1">
      <c r="A1" s="258"/>
      <c r="B1" s="259"/>
    </row>
    <row r="2" spans="1:13" ht="18" customHeight="1">
      <c r="A2" s="279" t="s">
        <v>0</v>
      </c>
      <c r="B2" s="280"/>
      <c r="M2" s="38"/>
    </row>
    <row r="3" spans="1:13" ht="40.950000000000003" customHeight="1">
      <c r="A3" s="262" t="s">
        <v>1</v>
      </c>
      <c r="B3" s="262"/>
      <c r="C3" s="262"/>
      <c r="D3" s="262"/>
      <c r="E3" s="262"/>
      <c r="F3" s="263"/>
      <c r="G3" s="263"/>
      <c r="H3" s="263"/>
      <c r="I3" s="263"/>
      <c r="J3" s="262"/>
      <c r="K3" s="262"/>
      <c r="L3" s="262"/>
      <c r="M3" s="262"/>
    </row>
    <row r="4" spans="1:13" ht="13.5" customHeight="1">
      <c r="A4" s="264" t="s">
        <v>2</v>
      </c>
      <c r="B4" s="264"/>
      <c r="C4" s="264"/>
      <c r="D4" s="264"/>
      <c r="E4" s="264"/>
      <c r="F4" s="265"/>
      <c r="G4" s="265"/>
      <c r="H4" s="265"/>
      <c r="I4" s="265"/>
      <c r="J4" s="264"/>
      <c r="K4" s="41"/>
      <c r="L4" s="264" t="s">
        <v>3</v>
      </c>
      <c r="M4" s="264"/>
    </row>
    <row r="5" spans="1:13" s="2" customFormat="1" ht="27" customHeight="1">
      <c r="A5" s="266" t="s">
        <v>4</v>
      </c>
      <c r="B5" s="266" t="s">
        <v>5</v>
      </c>
      <c r="C5" s="266" t="s">
        <v>6</v>
      </c>
      <c r="D5" s="266" t="s">
        <v>7</v>
      </c>
      <c r="E5" s="266" t="s">
        <v>8</v>
      </c>
      <c r="F5" s="277" t="s">
        <v>9</v>
      </c>
      <c r="G5" s="277" t="s">
        <v>10</v>
      </c>
      <c r="H5" s="276" t="s">
        <v>11</v>
      </c>
      <c r="I5" s="277" t="s">
        <v>12</v>
      </c>
      <c r="J5" s="266"/>
      <c r="K5" s="266" t="s">
        <v>13</v>
      </c>
      <c r="L5" s="266" t="s">
        <v>14</v>
      </c>
      <c r="M5" s="266" t="s">
        <v>15</v>
      </c>
    </row>
    <row r="6" spans="1:13" s="2" customFormat="1" ht="51" hidden="1" customHeight="1">
      <c r="A6" s="266"/>
      <c r="B6" s="266"/>
      <c r="C6" s="266"/>
      <c r="D6" s="266"/>
      <c r="E6" s="266"/>
      <c r="F6" s="277"/>
      <c r="G6" s="277"/>
      <c r="H6" s="276"/>
      <c r="I6" s="43" t="s">
        <v>16</v>
      </c>
      <c r="J6" s="42" t="s">
        <v>17</v>
      </c>
      <c r="K6" s="266"/>
      <c r="L6" s="266"/>
      <c r="M6" s="266"/>
    </row>
    <row r="7" spans="1:13" s="2" customFormat="1" ht="27" hidden="1" customHeight="1">
      <c r="A7" s="278" t="s">
        <v>699</v>
      </c>
      <c r="B7" s="278"/>
      <c r="C7" s="278"/>
      <c r="D7" s="278"/>
      <c r="E7" s="44"/>
      <c r="F7" s="45">
        <f>SUM(F8,F89)</f>
        <v>5917123.46</v>
      </c>
      <c r="G7" s="45">
        <f>SUM(G8,G89)</f>
        <v>1033643</v>
      </c>
      <c r="H7" s="45"/>
      <c r="I7" s="45">
        <f>SUM(I8,I89)</f>
        <v>1198487.99</v>
      </c>
      <c r="J7" s="88"/>
      <c r="K7" s="46"/>
      <c r="L7" s="57"/>
      <c r="M7" s="89"/>
    </row>
    <row r="8" spans="1:13" s="2" customFormat="1" ht="27" hidden="1" customHeight="1">
      <c r="A8" s="273" t="s">
        <v>700</v>
      </c>
      <c r="B8" s="274"/>
      <c r="C8" s="274"/>
      <c r="D8" s="275"/>
      <c r="E8" s="44"/>
      <c r="F8" s="45">
        <f>SUM(F9,F48)</f>
        <v>3697220.38</v>
      </c>
      <c r="G8" s="45">
        <f>SUM(G9,G48)</f>
        <v>1029723</v>
      </c>
      <c r="H8" s="45"/>
      <c r="I8" s="45">
        <f>SUM(I9,I48)</f>
        <v>484664.6</v>
      </c>
      <c r="J8" s="88"/>
      <c r="K8" s="46"/>
      <c r="L8" s="57"/>
      <c r="M8" s="89"/>
    </row>
    <row r="9" spans="1:13" s="2" customFormat="1" ht="27" hidden="1" customHeight="1">
      <c r="A9" s="273" t="s">
        <v>20</v>
      </c>
      <c r="B9" s="274"/>
      <c r="C9" s="274"/>
      <c r="D9" s="275"/>
      <c r="E9" s="44"/>
      <c r="F9" s="45">
        <f>SUM(F10,F12,F20,F26,F34,F45)</f>
        <v>639914.84</v>
      </c>
      <c r="G9" s="45">
        <f>SUM(G10,G12,G20,G26,G34,G45)</f>
        <v>285052</v>
      </c>
      <c r="H9" s="45"/>
      <c r="I9" s="45">
        <f>SUM(I10,I12,I20,I26,I34,I45)</f>
        <v>210769.7</v>
      </c>
      <c r="J9" s="88"/>
      <c r="K9" s="46"/>
      <c r="L9" s="57"/>
      <c r="M9" s="89"/>
    </row>
    <row r="10" spans="1:13" s="2" customFormat="1" ht="27" hidden="1" customHeight="1">
      <c r="A10" s="267" t="s">
        <v>21</v>
      </c>
      <c r="B10" s="267"/>
      <c r="C10" s="267"/>
      <c r="D10" s="267"/>
      <c r="E10" s="44"/>
      <c r="F10" s="45">
        <f>SUM(F11)</f>
        <v>29000</v>
      </c>
      <c r="G10" s="45">
        <f>SUM(G11)</f>
        <v>24000</v>
      </c>
      <c r="H10" s="45"/>
      <c r="I10" s="45">
        <f>SUM(I11)</f>
        <v>5000</v>
      </c>
      <c r="J10" s="88"/>
      <c r="K10" s="46"/>
      <c r="L10" s="57"/>
      <c r="M10" s="89"/>
    </row>
    <row r="11" spans="1:13" s="3" customFormat="1" ht="64.05" hidden="1" customHeight="1">
      <c r="A11" s="47">
        <v>1</v>
      </c>
      <c r="B11" s="48" t="s">
        <v>22</v>
      </c>
      <c r="C11" s="47" t="s">
        <v>23</v>
      </c>
      <c r="D11" s="48" t="s">
        <v>24</v>
      </c>
      <c r="E11" s="47" t="s">
        <v>25</v>
      </c>
      <c r="F11" s="49">
        <v>29000</v>
      </c>
      <c r="G11" s="49">
        <v>24000</v>
      </c>
      <c r="H11" s="50" t="s">
        <v>26</v>
      </c>
      <c r="I11" s="49">
        <v>5000</v>
      </c>
      <c r="J11" s="48" t="s">
        <v>27</v>
      </c>
      <c r="K11" s="90" t="s">
        <v>28</v>
      </c>
      <c r="L11" s="90" t="s">
        <v>28</v>
      </c>
      <c r="M11" s="90"/>
    </row>
    <row r="12" spans="1:13" s="4" customFormat="1" ht="40.950000000000003" hidden="1" customHeight="1">
      <c r="A12" s="273" t="s">
        <v>29</v>
      </c>
      <c r="B12" s="274"/>
      <c r="C12" s="274"/>
      <c r="D12" s="275"/>
      <c r="E12" s="51"/>
      <c r="F12" s="52">
        <f>SUM(F13:F18,F19)</f>
        <v>39211.269999999997</v>
      </c>
      <c r="G12" s="52">
        <f>SUM(G13:G18,G19)</f>
        <v>4627</v>
      </c>
      <c r="H12" s="52"/>
      <c r="I12" s="52">
        <f>SUM(I13:I19)</f>
        <v>24359.7</v>
      </c>
      <c r="J12" s="88"/>
      <c r="K12" s="91"/>
      <c r="L12" s="91"/>
      <c r="M12" s="89"/>
    </row>
    <row r="13" spans="1:13" s="5" customFormat="1" ht="69.599999999999994" hidden="1" customHeight="1">
      <c r="A13" s="53">
        <v>1</v>
      </c>
      <c r="B13" s="54" t="s">
        <v>30</v>
      </c>
      <c r="C13" s="55" t="s">
        <v>23</v>
      </c>
      <c r="D13" s="54" t="s">
        <v>31</v>
      </c>
      <c r="E13" s="55" t="s">
        <v>32</v>
      </c>
      <c r="F13" s="53">
        <v>19684</v>
      </c>
      <c r="G13" s="53">
        <v>3300</v>
      </c>
      <c r="H13" s="56" t="s">
        <v>33</v>
      </c>
      <c r="I13" s="62">
        <v>7000</v>
      </c>
      <c r="J13" s="92" t="s">
        <v>34</v>
      </c>
      <c r="K13" s="69" t="s">
        <v>35</v>
      </c>
      <c r="L13" s="69" t="s">
        <v>35</v>
      </c>
      <c r="M13" s="93"/>
    </row>
    <row r="14" spans="1:13" s="6" customFormat="1" ht="55.05" hidden="1" customHeight="1">
      <c r="A14" s="57">
        <v>2</v>
      </c>
      <c r="B14" s="58" t="s">
        <v>36</v>
      </c>
      <c r="C14" s="59" t="s">
        <v>23</v>
      </c>
      <c r="D14" s="60" t="s">
        <v>37</v>
      </c>
      <c r="E14" s="59" t="s">
        <v>38</v>
      </c>
      <c r="F14" s="61">
        <v>10241</v>
      </c>
      <c r="G14" s="62">
        <v>200</v>
      </c>
      <c r="H14" s="63" t="s">
        <v>39</v>
      </c>
      <c r="I14" s="53">
        <v>10041</v>
      </c>
      <c r="J14" s="58" t="s">
        <v>34</v>
      </c>
      <c r="K14" s="69" t="s">
        <v>35</v>
      </c>
      <c r="L14" s="69" t="s">
        <v>35</v>
      </c>
      <c r="M14" s="94"/>
    </row>
    <row r="15" spans="1:13" s="7" customFormat="1" ht="46.05" hidden="1" customHeight="1">
      <c r="A15" s="53">
        <v>3</v>
      </c>
      <c r="B15" s="64" t="s">
        <v>40</v>
      </c>
      <c r="C15" s="65" t="s">
        <v>23</v>
      </c>
      <c r="D15" s="64" t="s">
        <v>41</v>
      </c>
      <c r="E15" s="65" t="s">
        <v>38</v>
      </c>
      <c r="F15" s="66">
        <v>3210</v>
      </c>
      <c r="G15" s="66">
        <v>1027</v>
      </c>
      <c r="H15" s="67" t="s">
        <v>42</v>
      </c>
      <c r="I15" s="66">
        <v>1753</v>
      </c>
      <c r="J15" s="64" t="s">
        <v>43</v>
      </c>
      <c r="K15" s="65" t="s">
        <v>44</v>
      </c>
      <c r="L15" s="65" t="s">
        <v>44</v>
      </c>
      <c r="M15" s="64"/>
    </row>
    <row r="16" spans="1:13" s="8" customFormat="1" ht="70.05" hidden="1" customHeight="1">
      <c r="A16" s="53">
        <v>4</v>
      </c>
      <c r="B16" s="68" t="s">
        <v>45</v>
      </c>
      <c r="C16" s="69" t="s">
        <v>23</v>
      </c>
      <c r="D16" s="68" t="s">
        <v>701</v>
      </c>
      <c r="E16" s="69" t="s">
        <v>38</v>
      </c>
      <c r="F16" s="70">
        <v>2401.6999999999998</v>
      </c>
      <c r="G16" s="70"/>
      <c r="H16" s="71" t="s">
        <v>47</v>
      </c>
      <c r="I16" s="70">
        <v>2401.6999999999998</v>
      </c>
      <c r="J16" s="68" t="s">
        <v>43</v>
      </c>
      <c r="K16" s="69" t="s">
        <v>35</v>
      </c>
      <c r="L16" s="69" t="s">
        <v>35</v>
      </c>
      <c r="M16" s="95"/>
    </row>
    <row r="17" spans="1:14" s="6" customFormat="1" ht="63" hidden="1" customHeight="1">
      <c r="A17" s="57">
        <v>5</v>
      </c>
      <c r="B17" s="58" t="s">
        <v>702</v>
      </c>
      <c r="C17" s="69" t="s">
        <v>23</v>
      </c>
      <c r="D17" s="58" t="s">
        <v>703</v>
      </c>
      <c r="E17" s="59">
        <v>2019</v>
      </c>
      <c r="F17" s="62">
        <v>1457.57</v>
      </c>
      <c r="G17" s="62">
        <v>100</v>
      </c>
      <c r="H17" s="63" t="s">
        <v>50</v>
      </c>
      <c r="I17" s="62">
        <v>1358</v>
      </c>
      <c r="J17" s="58" t="s">
        <v>43</v>
      </c>
      <c r="K17" s="69" t="s">
        <v>35</v>
      </c>
      <c r="L17" s="69" t="s">
        <v>35</v>
      </c>
      <c r="M17" s="94"/>
    </row>
    <row r="18" spans="1:14" s="8" customFormat="1" ht="63" hidden="1" customHeight="1">
      <c r="A18" s="53">
        <v>6</v>
      </c>
      <c r="B18" s="54" t="s">
        <v>51</v>
      </c>
      <c r="C18" s="55" t="s">
        <v>23</v>
      </c>
      <c r="D18" s="54" t="s">
        <v>52</v>
      </c>
      <c r="E18" s="55" t="s">
        <v>38</v>
      </c>
      <c r="F18" s="55">
        <v>1317</v>
      </c>
      <c r="G18" s="70"/>
      <c r="H18" s="71" t="s">
        <v>53</v>
      </c>
      <c r="I18" s="70">
        <v>1036</v>
      </c>
      <c r="J18" s="68" t="s">
        <v>43</v>
      </c>
      <c r="K18" s="69" t="s">
        <v>35</v>
      </c>
      <c r="L18" s="69" t="s">
        <v>35</v>
      </c>
      <c r="M18" s="95"/>
    </row>
    <row r="19" spans="1:14" s="8" customFormat="1" ht="88.05" hidden="1" customHeight="1">
      <c r="A19" s="53">
        <v>7</v>
      </c>
      <c r="B19" s="54" t="s">
        <v>54</v>
      </c>
      <c r="C19" s="55" t="s">
        <v>23</v>
      </c>
      <c r="D19" s="54" t="s">
        <v>55</v>
      </c>
      <c r="E19" s="55" t="s">
        <v>38</v>
      </c>
      <c r="F19" s="55">
        <v>900</v>
      </c>
      <c r="G19" s="70"/>
      <c r="H19" s="71" t="s">
        <v>53</v>
      </c>
      <c r="I19" s="70">
        <v>770</v>
      </c>
      <c r="J19" s="68" t="s">
        <v>43</v>
      </c>
      <c r="K19" s="69" t="s">
        <v>35</v>
      </c>
      <c r="L19" s="69" t="s">
        <v>35</v>
      </c>
      <c r="M19" s="95"/>
    </row>
    <row r="20" spans="1:14" s="9" customFormat="1" ht="33" hidden="1" customHeight="1">
      <c r="A20" s="273" t="s">
        <v>56</v>
      </c>
      <c r="B20" s="274"/>
      <c r="C20" s="274"/>
      <c r="D20" s="275"/>
      <c r="E20" s="42"/>
      <c r="F20" s="43">
        <f>SUM(F21:F25)</f>
        <v>4556</v>
      </c>
      <c r="G20" s="43">
        <f>SUM(G21:G25)</f>
        <v>1600</v>
      </c>
      <c r="H20" s="43"/>
      <c r="I20" s="43">
        <f>SUM(I21:I25)</f>
        <v>2956</v>
      </c>
      <c r="J20" s="96"/>
      <c r="K20" s="42"/>
      <c r="L20" s="42"/>
      <c r="M20" s="89"/>
    </row>
    <row r="21" spans="1:14" s="10" customFormat="1" ht="87" hidden="1" customHeight="1">
      <c r="A21" s="47">
        <v>1</v>
      </c>
      <c r="B21" s="60" t="s">
        <v>57</v>
      </c>
      <c r="C21" s="47" t="s">
        <v>23</v>
      </c>
      <c r="D21" s="60" t="s">
        <v>58</v>
      </c>
      <c r="E21" s="47" t="s">
        <v>38</v>
      </c>
      <c r="F21" s="49">
        <v>1200</v>
      </c>
      <c r="G21" s="72">
        <v>700</v>
      </c>
      <c r="H21" s="73" t="s">
        <v>59</v>
      </c>
      <c r="I21" s="49">
        <v>500</v>
      </c>
      <c r="J21" s="97" t="s">
        <v>43</v>
      </c>
      <c r="K21" s="47" t="s">
        <v>60</v>
      </c>
      <c r="L21" s="47" t="s">
        <v>60</v>
      </c>
      <c r="M21" s="60"/>
      <c r="N21" s="98"/>
    </row>
    <row r="22" spans="1:14" s="7" customFormat="1" ht="48" hidden="1" customHeight="1">
      <c r="A22" s="47">
        <v>2</v>
      </c>
      <c r="B22" s="64" t="s">
        <v>61</v>
      </c>
      <c r="C22" s="65" t="s">
        <v>23</v>
      </c>
      <c r="D22" s="64" t="s">
        <v>62</v>
      </c>
      <c r="E22" s="74" t="s">
        <v>38</v>
      </c>
      <c r="F22" s="66">
        <v>1744</v>
      </c>
      <c r="G22" s="66">
        <v>900</v>
      </c>
      <c r="H22" s="67" t="s">
        <v>63</v>
      </c>
      <c r="I22" s="66">
        <v>844</v>
      </c>
      <c r="J22" s="64" t="s">
        <v>43</v>
      </c>
      <c r="K22" s="65" t="s">
        <v>44</v>
      </c>
      <c r="L22" s="65" t="s">
        <v>44</v>
      </c>
      <c r="M22" s="64"/>
    </row>
    <row r="23" spans="1:14" s="7" customFormat="1" ht="47.1" hidden="1" customHeight="1">
      <c r="A23" s="47">
        <v>3</v>
      </c>
      <c r="B23" s="64" t="s">
        <v>64</v>
      </c>
      <c r="C23" s="65" t="s">
        <v>23</v>
      </c>
      <c r="D23" s="64" t="s">
        <v>65</v>
      </c>
      <c r="E23" s="74" t="s">
        <v>38</v>
      </c>
      <c r="F23" s="66">
        <v>600</v>
      </c>
      <c r="G23" s="66"/>
      <c r="H23" s="67" t="s">
        <v>66</v>
      </c>
      <c r="I23" s="66">
        <v>600</v>
      </c>
      <c r="J23" s="64" t="s">
        <v>43</v>
      </c>
      <c r="K23" s="65" t="s">
        <v>44</v>
      </c>
      <c r="L23" s="65" t="s">
        <v>44</v>
      </c>
      <c r="M23" s="64"/>
    </row>
    <row r="24" spans="1:14" s="7" customFormat="1" ht="45" hidden="1" customHeight="1">
      <c r="A24" s="47">
        <v>4</v>
      </c>
      <c r="B24" s="64" t="s">
        <v>67</v>
      </c>
      <c r="C24" s="65" t="s">
        <v>23</v>
      </c>
      <c r="D24" s="64" t="s">
        <v>68</v>
      </c>
      <c r="E24" s="74" t="s">
        <v>38</v>
      </c>
      <c r="F24" s="66">
        <v>350</v>
      </c>
      <c r="G24" s="66"/>
      <c r="H24" s="67" t="s">
        <v>69</v>
      </c>
      <c r="I24" s="66">
        <v>350</v>
      </c>
      <c r="J24" s="64" t="s">
        <v>43</v>
      </c>
      <c r="K24" s="65" t="s">
        <v>44</v>
      </c>
      <c r="L24" s="65" t="s">
        <v>44</v>
      </c>
      <c r="M24" s="64"/>
    </row>
    <row r="25" spans="1:14" s="7" customFormat="1" ht="48" hidden="1" customHeight="1">
      <c r="A25" s="47">
        <v>5</v>
      </c>
      <c r="B25" s="64" t="s">
        <v>70</v>
      </c>
      <c r="C25" s="65" t="s">
        <v>23</v>
      </c>
      <c r="D25" s="64" t="s">
        <v>704</v>
      </c>
      <c r="E25" s="74" t="s">
        <v>38</v>
      </c>
      <c r="F25" s="66">
        <v>662</v>
      </c>
      <c r="G25" s="66"/>
      <c r="H25" s="67" t="s">
        <v>72</v>
      </c>
      <c r="I25" s="66">
        <v>662</v>
      </c>
      <c r="J25" s="64" t="s">
        <v>43</v>
      </c>
      <c r="K25" s="65" t="s">
        <v>44</v>
      </c>
      <c r="L25" s="65" t="s">
        <v>44</v>
      </c>
      <c r="M25" s="64"/>
    </row>
    <row r="26" spans="1:14" s="2" customFormat="1" ht="42" hidden="1" customHeight="1">
      <c r="A26" s="273" t="s">
        <v>73</v>
      </c>
      <c r="B26" s="274"/>
      <c r="C26" s="274"/>
      <c r="D26" s="275"/>
      <c r="E26" s="44"/>
      <c r="F26" s="45">
        <f>SUM(F27:F33)</f>
        <v>50036.57</v>
      </c>
      <c r="G26" s="45">
        <f>SUM(G27:G33)</f>
        <v>13832</v>
      </c>
      <c r="H26" s="45"/>
      <c r="I26" s="45">
        <f>SUM(I27:I33)</f>
        <v>34154</v>
      </c>
      <c r="J26" s="88"/>
      <c r="K26" s="46"/>
      <c r="L26" s="57"/>
      <c r="M26" s="89"/>
    </row>
    <row r="27" spans="1:14" s="11" customFormat="1" ht="106.95" hidden="1" customHeight="1">
      <c r="A27" s="47">
        <v>1</v>
      </c>
      <c r="B27" s="75" t="s">
        <v>74</v>
      </c>
      <c r="C27" s="57" t="s">
        <v>23</v>
      </c>
      <c r="D27" s="75" t="s">
        <v>75</v>
      </c>
      <c r="E27" s="44" t="s">
        <v>38</v>
      </c>
      <c r="F27" s="72">
        <v>20000</v>
      </c>
      <c r="G27" s="72"/>
      <c r="H27" s="56" t="s">
        <v>705</v>
      </c>
      <c r="I27" s="72">
        <v>20000</v>
      </c>
      <c r="J27" s="75" t="s">
        <v>77</v>
      </c>
      <c r="K27" s="57" t="s">
        <v>78</v>
      </c>
      <c r="L27" s="57" t="s">
        <v>79</v>
      </c>
      <c r="M27" s="60"/>
    </row>
    <row r="28" spans="1:14" s="12" customFormat="1" ht="58.95" hidden="1" customHeight="1">
      <c r="A28" s="57">
        <v>2</v>
      </c>
      <c r="B28" s="75" t="s">
        <v>80</v>
      </c>
      <c r="C28" s="57" t="s">
        <v>23</v>
      </c>
      <c r="D28" s="75" t="s">
        <v>81</v>
      </c>
      <c r="E28" s="57" t="s">
        <v>82</v>
      </c>
      <c r="F28" s="72">
        <v>13850</v>
      </c>
      <c r="G28" s="72">
        <v>6800</v>
      </c>
      <c r="H28" s="73" t="s">
        <v>83</v>
      </c>
      <c r="I28" s="49">
        <v>7050</v>
      </c>
      <c r="J28" s="60" t="s">
        <v>43</v>
      </c>
      <c r="K28" s="57" t="s">
        <v>84</v>
      </c>
      <c r="L28" s="57" t="s">
        <v>79</v>
      </c>
      <c r="M28" s="47"/>
    </row>
    <row r="29" spans="1:14" s="11" customFormat="1" ht="75" hidden="1" customHeight="1">
      <c r="A29" s="47">
        <v>3</v>
      </c>
      <c r="B29" s="75" t="s">
        <v>85</v>
      </c>
      <c r="C29" s="57" t="s">
        <v>23</v>
      </c>
      <c r="D29" s="75" t="s">
        <v>706</v>
      </c>
      <c r="E29" s="44" t="s">
        <v>38</v>
      </c>
      <c r="F29" s="72">
        <v>641</v>
      </c>
      <c r="G29" s="72">
        <v>100</v>
      </c>
      <c r="H29" s="56" t="s">
        <v>87</v>
      </c>
      <c r="I29" s="72">
        <v>541</v>
      </c>
      <c r="J29" s="75" t="s">
        <v>707</v>
      </c>
      <c r="K29" s="57" t="s">
        <v>89</v>
      </c>
      <c r="L29" s="57" t="s">
        <v>79</v>
      </c>
      <c r="M29" s="60"/>
    </row>
    <row r="30" spans="1:14" s="11" customFormat="1" ht="57" hidden="1" customHeight="1">
      <c r="A30" s="47">
        <v>4</v>
      </c>
      <c r="B30" s="60" t="s">
        <v>90</v>
      </c>
      <c r="C30" s="47" t="s">
        <v>23</v>
      </c>
      <c r="D30" s="60" t="s">
        <v>708</v>
      </c>
      <c r="E30" s="47" t="s">
        <v>92</v>
      </c>
      <c r="F30" s="49">
        <v>7395.63</v>
      </c>
      <c r="G30" s="49">
        <v>1780</v>
      </c>
      <c r="H30" s="56" t="s">
        <v>93</v>
      </c>
      <c r="I30" s="49">
        <v>3570</v>
      </c>
      <c r="J30" s="50" t="s">
        <v>94</v>
      </c>
      <c r="K30" s="47" t="s">
        <v>95</v>
      </c>
      <c r="L30" s="47" t="s">
        <v>95</v>
      </c>
      <c r="M30" s="60"/>
    </row>
    <row r="31" spans="1:14" s="11" customFormat="1" ht="64.95" hidden="1" customHeight="1">
      <c r="A31" s="57">
        <v>5</v>
      </c>
      <c r="B31" s="60" t="s">
        <v>96</v>
      </c>
      <c r="C31" s="47" t="s">
        <v>23</v>
      </c>
      <c r="D31" s="60" t="s">
        <v>709</v>
      </c>
      <c r="E31" s="47" t="s">
        <v>38</v>
      </c>
      <c r="F31" s="49">
        <v>4854</v>
      </c>
      <c r="G31" s="49">
        <v>3149</v>
      </c>
      <c r="H31" s="56" t="s">
        <v>98</v>
      </c>
      <c r="I31" s="49">
        <v>1700</v>
      </c>
      <c r="J31" s="75" t="s">
        <v>43</v>
      </c>
      <c r="K31" s="47" t="s">
        <v>95</v>
      </c>
      <c r="L31" s="47" t="s">
        <v>95</v>
      </c>
      <c r="M31" s="60"/>
    </row>
    <row r="32" spans="1:14" s="11" customFormat="1" ht="54" hidden="1" customHeight="1">
      <c r="A32" s="47">
        <v>6</v>
      </c>
      <c r="B32" s="60" t="s">
        <v>99</v>
      </c>
      <c r="C32" s="47" t="s">
        <v>23</v>
      </c>
      <c r="D32" s="60" t="s">
        <v>710</v>
      </c>
      <c r="E32" s="47" t="s">
        <v>82</v>
      </c>
      <c r="F32" s="49">
        <v>2298.94</v>
      </c>
      <c r="G32" s="49">
        <v>1515</v>
      </c>
      <c r="H32" s="56" t="s">
        <v>98</v>
      </c>
      <c r="I32" s="49">
        <v>784</v>
      </c>
      <c r="J32" s="75" t="s">
        <v>43</v>
      </c>
      <c r="K32" s="47" t="s">
        <v>95</v>
      </c>
      <c r="L32" s="47" t="s">
        <v>95</v>
      </c>
      <c r="M32" s="60"/>
    </row>
    <row r="33" spans="1:228" s="11" customFormat="1" ht="73.05" hidden="1" customHeight="1">
      <c r="A33" s="57">
        <v>7</v>
      </c>
      <c r="B33" s="75" t="s">
        <v>101</v>
      </c>
      <c r="C33" s="57" t="s">
        <v>23</v>
      </c>
      <c r="D33" s="75" t="s">
        <v>102</v>
      </c>
      <c r="E33" s="44" t="s">
        <v>38</v>
      </c>
      <c r="F33" s="72">
        <v>997</v>
      </c>
      <c r="G33" s="72">
        <v>488</v>
      </c>
      <c r="H33" s="73" t="s">
        <v>103</v>
      </c>
      <c r="I33" s="72">
        <v>509</v>
      </c>
      <c r="J33" s="75" t="s">
        <v>43</v>
      </c>
      <c r="K33" s="57" t="s">
        <v>104</v>
      </c>
      <c r="L33" s="57" t="s">
        <v>104</v>
      </c>
      <c r="M33" s="60"/>
    </row>
    <row r="34" spans="1:228" s="2" customFormat="1" ht="27" hidden="1" customHeight="1">
      <c r="A34" s="273" t="s">
        <v>105</v>
      </c>
      <c r="B34" s="274"/>
      <c r="C34" s="274"/>
      <c r="D34" s="275"/>
      <c r="E34" s="44"/>
      <c r="F34" s="45">
        <f>SUM(F35:F41,F42:F44)</f>
        <v>462311</v>
      </c>
      <c r="G34" s="45">
        <f>SUM(G35:G41,G42:G44)</f>
        <v>224193</v>
      </c>
      <c r="H34" s="45"/>
      <c r="I34" s="45">
        <f>SUM(I35:I41,I42:I44)</f>
        <v>123300</v>
      </c>
      <c r="J34" s="88"/>
      <c r="K34" s="46"/>
      <c r="L34" s="57"/>
      <c r="M34" s="89"/>
    </row>
    <row r="35" spans="1:228" s="7" customFormat="1" ht="75.599999999999994" hidden="1" customHeight="1">
      <c r="A35" s="47">
        <v>1</v>
      </c>
      <c r="B35" s="73" t="s">
        <v>106</v>
      </c>
      <c r="C35" s="76" t="s">
        <v>23</v>
      </c>
      <c r="D35" s="73" t="s">
        <v>107</v>
      </c>
      <c r="E35" s="76" t="s">
        <v>38</v>
      </c>
      <c r="F35" s="77">
        <v>15711</v>
      </c>
      <c r="G35" s="66">
        <v>11411</v>
      </c>
      <c r="H35" s="67" t="s">
        <v>108</v>
      </c>
      <c r="I35" s="77">
        <v>4300</v>
      </c>
      <c r="J35" s="64" t="s">
        <v>77</v>
      </c>
      <c r="K35" s="57" t="s">
        <v>35</v>
      </c>
      <c r="L35" s="57" t="s">
        <v>35</v>
      </c>
      <c r="M35" s="64"/>
    </row>
    <row r="36" spans="1:228" s="5" customFormat="1" ht="69" hidden="1" customHeight="1">
      <c r="A36" s="57">
        <v>2</v>
      </c>
      <c r="B36" s="75" t="s">
        <v>109</v>
      </c>
      <c r="C36" s="57" t="s">
        <v>23</v>
      </c>
      <c r="D36" s="75" t="s">
        <v>711</v>
      </c>
      <c r="E36" s="65" t="s">
        <v>32</v>
      </c>
      <c r="F36" s="72">
        <v>142000</v>
      </c>
      <c r="G36" s="72">
        <v>60000</v>
      </c>
      <c r="H36" s="78" t="s">
        <v>712</v>
      </c>
      <c r="I36" s="72">
        <v>12000</v>
      </c>
      <c r="J36" s="75" t="s">
        <v>713</v>
      </c>
      <c r="K36" s="65" t="s">
        <v>113</v>
      </c>
      <c r="L36" s="57" t="s">
        <v>35</v>
      </c>
      <c r="M36" s="89"/>
    </row>
    <row r="37" spans="1:228" s="13" customFormat="1" ht="55.95" hidden="1" customHeight="1">
      <c r="A37" s="47">
        <v>3</v>
      </c>
      <c r="B37" s="75" t="s">
        <v>114</v>
      </c>
      <c r="C37" s="57" t="s">
        <v>23</v>
      </c>
      <c r="D37" s="75" t="s">
        <v>115</v>
      </c>
      <c r="E37" s="47" t="s">
        <v>38</v>
      </c>
      <c r="F37" s="72">
        <v>81000</v>
      </c>
      <c r="G37" s="72">
        <v>75000</v>
      </c>
      <c r="H37" s="73" t="s">
        <v>116</v>
      </c>
      <c r="I37" s="72">
        <v>6000</v>
      </c>
      <c r="J37" s="75" t="s">
        <v>117</v>
      </c>
      <c r="K37" s="57" t="s">
        <v>118</v>
      </c>
      <c r="L37" s="57" t="s">
        <v>35</v>
      </c>
      <c r="M37" s="60"/>
    </row>
    <row r="38" spans="1:228" s="10" customFormat="1" ht="97.95" hidden="1" customHeight="1">
      <c r="A38" s="47">
        <v>4</v>
      </c>
      <c r="B38" s="75" t="s">
        <v>119</v>
      </c>
      <c r="C38" s="57" t="s">
        <v>23</v>
      </c>
      <c r="D38" s="75" t="s">
        <v>714</v>
      </c>
      <c r="E38" s="44" t="s">
        <v>121</v>
      </c>
      <c r="F38" s="72">
        <v>52000</v>
      </c>
      <c r="G38" s="72"/>
      <c r="H38" s="73" t="s">
        <v>122</v>
      </c>
      <c r="I38" s="72">
        <v>46000</v>
      </c>
      <c r="J38" s="75" t="s">
        <v>715</v>
      </c>
      <c r="K38" s="57" t="s">
        <v>124</v>
      </c>
      <c r="L38" s="57" t="s">
        <v>125</v>
      </c>
      <c r="M38" s="64"/>
    </row>
    <row r="39" spans="1:228" s="5" customFormat="1" ht="51" hidden="1" customHeight="1">
      <c r="A39" s="57">
        <v>5</v>
      </c>
      <c r="B39" s="75" t="s">
        <v>126</v>
      </c>
      <c r="C39" s="57" t="s">
        <v>23</v>
      </c>
      <c r="D39" s="75" t="s">
        <v>716</v>
      </c>
      <c r="E39" s="65" t="s">
        <v>32</v>
      </c>
      <c r="F39" s="72">
        <v>33000</v>
      </c>
      <c r="G39" s="72"/>
      <c r="H39" s="73" t="s">
        <v>128</v>
      </c>
      <c r="I39" s="66">
        <v>15000</v>
      </c>
      <c r="J39" s="73" t="s">
        <v>129</v>
      </c>
      <c r="K39" s="57" t="s">
        <v>130</v>
      </c>
      <c r="L39" s="57" t="s">
        <v>35</v>
      </c>
      <c r="M39" s="89"/>
    </row>
    <row r="40" spans="1:228" s="5" customFormat="1" ht="106.95" hidden="1" customHeight="1">
      <c r="A40" s="47">
        <v>6</v>
      </c>
      <c r="B40" s="73" t="s">
        <v>131</v>
      </c>
      <c r="C40" s="72" t="s">
        <v>23</v>
      </c>
      <c r="D40" s="73" t="s">
        <v>132</v>
      </c>
      <c r="E40" s="65" t="s">
        <v>92</v>
      </c>
      <c r="F40" s="72">
        <v>80000</v>
      </c>
      <c r="G40" s="72">
        <v>60782</v>
      </c>
      <c r="H40" s="73" t="s">
        <v>717</v>
      </c>
      <c r="I40" s="72">
        <v>8000</v>
      </c>
      <c r="J40" s="73" t="s">
        <v>718</v>
      </c>
      <c r="K40" s="72" t="s">
        <v>135</v>
      </c>
      <c r="L40" s="57" t="s">
        <v>35</v>
      </c>
      <c r="M40" s="89"/>
    </row>
    <row r="41" spans="1:228" s="5" customFormat="1" ht="60.6" hidden="1" customHeight="1">
      <c r="A41" s="47">
        <v>7</v>
      </c>
      <c r="B41" s="75" t="s">
        <v>136</v>
      </c>
      <c r="C41" s="57" t="s">
        <v>23</v>
      </c>
      <c r="D41" s="75" t="s">
        <v>719</v>
      </c>
      <c r="E41" s="65" t="s">
        <v>720</v>
      </c>
      <c r="F41" s="72">
        <v>25000</v>
      </c>
      <c r="G41" s="72">
        <v>12000</v>
      </c>
      <c r="H41" s="73" t="s">
        <v>138</v>
      </c>
      <c r="I41" s="72">
        <v>13000</v>
      </c>
      <c r="J41" s="75" t="s">
        <v>139</v>
      </c>
      <c r="K41" s="57" t="s">
        <v>140</v>
      </c>
      <c r="L41" s="57" t="s">
        <v>35</v>
      </c>
      <c r="M41" s="89"/>
    </row>
    <row r="42" spans="1:228" s="5" customFormat="1" ht="52.95" hidden="1" customHeight="1">
      <c r="A42" s="57">
        <v>8</v>
      </c>
      <c r="B42" s="75" t="s">
        <v>141</v>
      </c>
      <c r="C42" s="57" t="s">
        <v>23</v>
      </c>
      <c r="D42" s="75" t="s">
        <v>721</v>
      </c>
      <c r="E42" s="65" t="s">
        <v>92</v>
      </c>
      <c r="F42" s="72">
        <v>16900</v>
      </c>
      <c r="G42" s="72">
        <v>5000</v>
      </c>
      <c r="H42" s="73" t="s">
        <v>722</v>
      </c>
      <c r="I42" s="72">
        <v>8300</v>
      </c>
      <c r="J42" s="75" t="s">
        <v>144</v>
      </c>
      <c r="K42" s="57" t="s">
        <v>145</v>
      </c>
      <c r="L42" s="57" t="s">
        <v>35</v>
      </c>
      <c r="M42" s="89"/>
    </row>
    <row r="43" spans="1:228" s="5" customFormat="1" ht="63" hidden="1" customHeight="1">
      <c r="A43" s="47">
        <v>9</v>
      </c>
      <c r="B43" s="75" t="s">
        <v>146</v>
      </c>
      <c r="C43" s="57" t="s">
        <v>23</v>
      </c>
      <c r="D43" s="75" t="s">
        <v>723</v>
      </c>
      <c r="E43" s="65" t="s">
        <v>92</v>
      </c>
      <c r="F43" s="72">
        <v>13000</v>
      </c>
      <c r="G43" s="72"/>
      <c r="H43" s="73" t="s">
        <v>148</v>
      </c>
      <c r="I43" s="72">
        <v>7000</v>
      </c>
      <c r="J43" s="75" t="s">
        <v>149</v>
      </c>
      <c r="K43" s="57" t="s">
        <v>150</v>
      </c>
      <c r="L43" s="57" t="s">
        <v>35</v>
      </c>
      <c r="M43" s="89"/>
    </row>
    <row r="44" spans="1:228" s="10" customFormat="1" ht="60.6" hidden="1" customHeight="1">
      <c r="A44" s="47">
        <v>10</v>
      </c>
      <c r="B44" s="75" t="s">
        <v>151</v>
      </c>
      <c r="C44" s="57" t="s">
        <v>23</v>
      </c>
      <c r="D44" s="75" t="s">
        <v>724</v>
      </c>
      <c r="E44" s="44" t="s">
        <v>38</v>
      </c>
      <c r="F44" s="72">
        <v>3700</v>
      </c>
      <c r="G44" s="72"/>
      <c r="H44" s="73" t="s">
        <v>725</v>
      </c>
      <c r="I44" s="72">
        <v>3700</v>
      </c>
      <c r="J44" s="75" t="s">
        <v>726</v>
      </c>
      <c r="K44" s="57" t="s">
        <v>124</v>
      </c>
      <c r="L44" s="57" t="s">
        <v>125</v>
      </c>
      <c r="M44" s="64"/>
    </row>
    <row r="45" spans="1:228" s="14" customFormat="1" ht="31.95" hidden="1" customHeight="1">
      <c r="A45" s="268" t="s">
        <v>155</v>
      </c>
      <c r="B45" s="269"/>
      <c r="C45" s="269"/>
      <c r="D45" s="270"/>
      <c r="E45" s="79"/>
      <c r="F45" s="45">
        <f>SUM(F46:F47)</f>
        <v>54800</v>
      </c>
      <c r="G45" s="45">
        <f>SUM(G46:G47)</f>
        <v>16800</v>
      </c>
      <c r="H45" s="45"/>
      <c r="I45" s="45">
        <f>SUM(I46:I47)</f>
        <v>21000</v>
      </c>
      <c r="J45" s="99"/>
      <c r="K45" s="46"/>
      <c r="L45" s="46"/>
      <c r="M45" s="100"/>
    </row>
    <row r="46" spans="1:228" s="5" customFormat="1" ht="47.25" hidden="1" customHeight="1">
      <c r="A46" s="57">
        <v>1</v>
      </c>
      <c r="B46" s="64" t="s">
        <v>156</v>
      </c>
      <c r="C46" s="65" t="s">
        <v>23</v>
      </c>
      <c r="D46" s="64" t="s">
        <v>727</v>
      </c>
      <c r="E46" s="65" t="s">
        <v>82</v>
      </c>
      <c r="F46" s="66">
        <v>23800</v>
      </c>
      <c r="G46" s="66">
        <v>12800</v>
      </c>
      <c r="H46" s="67" t="s">
        <v>158</v>
      </c>
      <c r="I46" s="66">
        <v>11000</v>
      </c>
      <c r="J46" s="64" t="s">
        <v>159</v>
      </c>
      <c r="K46" s="65" t="s">
        <v>160</v>
      </c>
      <c r="L46" s="65" t="s">
        <v>161</v>
      </c>
      <c r="M46" s="64"/>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7"/>
    </row>
    <row r="47" spans="1:228" s="5" customFormat="1" ht="48" hidden="1" customHeight="1">
      <c r="A47" s="47">
        <v>2</v>
      </c>
      <c r="B47" s="64" t="s">
        <v>162</v>
      </c>
      <c r="C47" s="65" t="s">
        <v>23</v>
      </c>
      <c r="D47" s="64" t="s">
        <v>728</v>
      </c>
      <c r="E47" s="65" t="s">
        <v>164</v>
      </c>
      <c r="F47" s="66">
        <v>31000</v>
      </c>
      <c r="G47" s="66">
        <v>4000</v>
      </c>
      <c r="H47" s="67" t="s">
        <v>165</v>
      </c>
      <c r="I47" s="66">
        <v>10000</v>
      </c>
      <c r="J47" s="64" t="s">
        <v>166</v>
      </c>
      <c r="K47" s="65" t="s">
        <v>167</v>
      </c>
      <c r="L47" s="65" t="s">
        <v>161</v>
      </c>
      <c r="M47" s="64"/>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7"/>
    </row>
    <row r="48" spans="1:228" s="5" customFormat="1" ht="27" hidden="1" customHeight="1">
      <c r="A48" s="268" t="s">
        <v>729</v>
      </c>
      <c r="B48" s="269"/>
      <c r="C48" s="269"/>
      <c r="D48" s="270"/>
      <c r="E48" s="65"/>
      <c r="F48" s="43">
        <f>SUM(F49,F55,F64,F69,F74,F84,F86)</f>
        <v>3057305.54</v>
      </c>
      <c r="G48" s="43">
        <f>SUM(G49,G55,G64,G69,G74,G84,G86)</f>
        <v>744671</v>
      </c>
      <c r="H48" s="43"/>
      <c r="I48" s="43">
        <f>SUM(I49,I55,I64,I69,I74,I84,I86)</f>
        <v>273894.90000000002</v>
      </c>
      <c r="J48" s="64"/>
      <c r="K48" s="65"/>
      <c r="L48" s="65"/>
      <c r="M48" s="64"/>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7"/>
      <c r="HT48" s="7"/>
    </row>
    <row r="49" spans="1:228" s="2" customFormat="1" ht="27" hidden="1" customHeight="1">
      <c r="A49" s="267" t="s">
        <v>169</v>
      </c>
      <c r="B49" s="267"/>
      <c r="C49" s="267"/>
      <c r="D49" s="267"/>
      <c r="E49" s="44"/>
      <c r="F49" s="45">
        <f>SUM(F50:F54)</f>
        <v>59636</v>
      </c>
      <c r="G49" s="45">
        <f>SUM(G50:G54)</f>
        <v>17724</v>
      </c>
      <c r="H49" s="45"/>
      <c r="I49" s="45">
        <f>SUM(I50:I54)</f>
        <v>19680</v>
      </c>
      <c r="J49" s="88"/>
      <c r="K49" s="46"/>
      <c r="L49" s="57"/>
      <c r="M49" s="89"/>
    </row>
    <row r="50" spans="1:228" s="15" customFormat="1" ht="69" hidden="1" customHeight="1">
      <c r="A50" s="80">
        <v>1</v>
      </c>
      <c r="B50" s="75" t="s">
        <v>170</v>
      </c>
      <c r="C50" s="57" t="s">
        <v>23</v>
      </c>
      <c r="D50" s="75" t="s">
        <v>171</v>
      </c>
      <c r="E50" s="44" t="s">
        <v>172</v>
      </c>
      <c r="F50" s="72">
        <v>23916</v>
      </c>
      <c r="G50" s="72">
        <v>4084</v>
      </c>
      <c r="H50" s="73" t="s">
        <v>173</v>
      </c>
      <c r="I50" s="72">
        <v>1600</v>
      </c>
      <c r="J50" s="75" t="s">
        <v>34</v>
      </c>
      <c r="K50" s="57" t="s">
        <v>174</v>
      </c>
      <c r="L50" s="57" t="s">
        <v>408</v>
      </c>
      <c r="M50" s="60"/>
    </row>
    <row r="51" spans="1:228" s="16" customFormat="1" ht="57" hidden="1" customHeight="1">
      <c r="A51" s="47">
        <v>2</v>
      </c>
      <c r="B51" s="60" t="s">
        <v>176</v>
      </c>
      <c r="C51" s="47" t="s">
        <v>23</v>
      </c>
      <c r="D51" s="60" t="s">
        <v>177</v>
      </c>
      <c r="E51" s="47" t="s">
        <v>38</v>
      </c>
      <c r="F51" s="49">
        <v>20000</v>
      </c>
      <c r="G51" s="49">
        <v>9000</v>
      </c>
      <c r="H51" s="50" t="s">
        <v>178</v>
      </c>
      <c r="I51" s="49">
        <v>9000</v>
      </c>
      <c r="J51" s="60" t="s">
        <v>179</v>
      </c>
      <c r="K51" s="47" t="s">
        <v>180</v>
      </c>
      <c r="L51" s="47" t="s">
        <v>181</v>
      </c>
      <c r="M51" s="47"/>
    </row>
    <row r="52" spans="1:228" s="17" customFormat="1" ht="115.95" hidden="1" customHeight="1">
      <c r="A52" s="80">
        <v>3</v>
      </c>
      <c r="B52" s="64" t="s">
        <v>182</v>
      </c>
      <c r="C52" s="65" t="s">
        <v>23</v>
      </c>
      <c r="D52" s="64" t="s">
        <v>730</v>
      </c>
      <c r="E52" s="65" t="s">
        <v>731</v>
      </c>
      <c r="F52" s="66">
        <v>7400</v>
      </c>
      <c r="G52" s="66">
        <v>2200</v>
      </c>
      <c r="H52" s="67" t="s">
        <v>184</v>
      </c>
      <c r="I52" s="66">
        <v>3200</v>
      </c>
      <c r="J52" s="64" t="s">
        <v>77</v>
      </c>
      <c r="K52" s="65" t="s">
        <v>185</v>
      </c>
      <c r="L52" s="65" t="s">
        <v>186</v>
      </c>
      <c r="M52" s="64"/>
    </row>
    <row r="53" spans="1:228" s="16" customFormat="1" ht="64.05" hidden="1" customHeight="1">
      <c r="A53" s="80">
        <v>4</v>
      </c>
      <c r="B53" s="60" t="s">
        <v>187</v>
      </c>
      <c r="C53" s="47" t="s">
        <v>23</v>
      </c>
      <c r="D53" s="60" t="s">
        <v>187</v>
      </c>
      <c r="E53" s="47" t="s">
        <v>38</v>
      </c>
      <c r="F53" s="49">
        <v>5000</v>
      </c>
      <c r="G53" s="49">
        <v>1740</v>
      </c>
      <c r="H53" s="50" t="s">
        <v>188</v>
      </c>
      <c r="I53" s="49">
        <v>3260</v>
      </c>
      <c r="J53" s="60" t="s">
        <v>34</v>
      </c>
      <c r="K53" s="47" t="s">
        <v>189</v>
      </c>
      <c r="L53" s="47" t="s">
        <v>190</v>
      </c>
      <c r="M53" s="47"/>
    </row>
    <row r="54" spans="1:228" s="18" customFormat="1" ht="129" hidden="1" customHeight="1">
      <c r="A54" s="47">
        <v>5</v>
      </c>
      <c r="B54" s="64" t="s">
        <v>191</v>
      </c>
      <c r="C54" s="65" t="s">
        <v>23</v>
      </c>
      <c r="D54" s="60" t="s">
        <v>732</v>
      </c>
      <c r="E54" s="65" t="s">
        <v>38</v>
      </c>
      <c r="F54" s="49">
        <v>3320</v>
      </c>
      <c r="G54" s="49">
        <v>700</v>
      </c>
      <c r="H54" s="50" t="s">
        <v>733</v>
      </c>
      <c r="I54" s="49">
        <v>2620</v>
      </c>
      <c r="J54" s="68" t="s">
        <v>43</v>
      </c>
      <c r="K54" s="65" t="s">
        <v>194</v>
      </c>
      <c r="L54" s="65" t="s">
        <v>194</v>
      </c>
      <c r="M54" s="64"/>
    </row>
    <row r="55" spans="1:228" s="5" customFormat="1" ht="30" hidden="1" customHeight="1">
      <c r="A55" s="271" t="s">
        <v>195</v>
      </c>
      <c r="B55" s="271"/>
      <c r="C55" s="271"/>
      <c r="D55" s="271"/>
      <c r="E55" s="65"/>
      <c r="F55" s="43">
        <f>SUM(F56:F61,F62,F63)</f>
        <v>1524879</v>
      </c>
      <c r="G55" s="43">
        <f>SUM(G56:G61,G62,G63)</f>
        <v>410863</v>
      </c>
      <c r="H55" s="43"/>
      <c r="I55" s="43">
        <f>SUM(I56:I61,I62,I63)</f>
        <v>116500</v>
      </c>
      <c r="J55" s="64"/>
      <c r="K55" s="65"/>
      <c r="L55" s="65"/>
      <c r="M55" s="64"/>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7"/>
      <c r="HT55" s="7"/>
    </row>
    <row r="56" spans="1:228" s="10" customFormat="1" ht="100.95" customHeight="1">
      <c r="A56" s="47">
        <v>1</v>
      </c>
      <c r="B56" s="75" t="s">
        <v>196</v>
      </c>
      <c r="C56" s="57" t="s">
        <v>23</v>
      </c>
      <c r="D56" s="75" t="s">
        <v>197</v>
      </c>
      <c r="E56" s="44" t="s">
        <v>92</v>
      </c>
      <c r="F56" s="72">
        <v>766879</v>
      </c>
      <c r="G56" s="72">
        <v>8000</v>
      </c>
      <c r="H56" s="73" t="s">
        <v>198</v>
      </c>
      <c r="I56" s="72">
        <v>91000</v>
      </c>
      <c r="J56" s="75" t="s">
        <v>34</v>
      </c>
      <c r="K56" s="57" t="s">
        <v>199</v>
      </c>
      <c r="L56" s="57" t="s">
        <v>200</v>
      </c>
      <c r="M56" s="60"/>
    </row>
    <row r="57" spans="1:228" s="2" customFormat="1" ht="72" customHeight="1">
      <c r="A57" s="47">
        <v>2</v>
      </c>
      <c r="B57" s="60" t="s">
        <v>201</v>
      </c>
      <c r="C57" s="57" t="s">
        <v>23</v>
      </c>
      <c r="D57" s="81" t="s">
        <v>202</v>
      </c>
      <c r="E57" s="65" t="s">
        <v>92</v>
      </c>
      <c r="F57" s="72">
        <v>260000</v>
      </c>
      <c r="G57" s="72">
        <v>17600</v>
      </c>
      <c r="H57" s="82" t="s">
        <v>203</v>
      </c>
      <c r="I57" s="72">
        <v>10000</v>
      </c>
      <c r="J57" s="75" t="s">
        <v>204</v>
      </c>
      <c r="K57" s="57" t="s">
        <v>205</v>
      </c>
      <c r="L57" s="57" t="s">
        <v>200</v>
      </c>
      <c r="M57" s="57"/>
    </row>
    <row r="58" spans="1:228" s="10" customFormat="1" ht="64.05" customHeight="1">
      <c r="A58" s="47">
        <v>3</v>
      </c>
      <c r="B58" s="83" t="s">
        <v>206</v>
      </c>
      <c r="C58" s="57" t="s">
        <v>23</v>
      </c>
      <c r="D58" s="84" t="s">
        <v>207</v>
      </c>
      <c r="E58" s="44" t="s">
        <v>208</v>
      </c>
      <c r="F58" s="72">
        <v>225000</v>
      </c>
      <c r="G58" s="72">
        <v>208977</v>
      </c>
      <c r="H58" s="73" t="s">
        <v>209</v>
      </c>
      <c r="I58" s="49">
        <v>7000</v>
      </c>
      <c r="J58" s="60" t="s">
        <v>210</v>
      </c>
      <c r="K58" s="47" t="s">
        <v>211</v>
      </c>
      <c r="L58" s="57" t="s">
        <v>200</v>
      </c>
      <c r="M58" s="60"/>
    </row>
    <row r="59" spans="1:228" s="10" customFormat="1" ht="103.05" hidden="1" customHeight="1">
      <c r="A59" s="47">
        <v>4</v>
      </c>
      <c r="B59" s="75" t="s">
        <v>212</v>
      </c>
      <c r="C59" s="57" t="s">
        <v>23</v>
      </c>
      <c r="D59" s="75" t="s">
        <v>734</v>
      </c>
      <c r="E59" s="57" t="s">
        <v>214</v>
      </c>
      <c r="F59" s="72">
        <v>200000</v>
      </c>
      <c r="G59" s="85">
        <v>168286</v>
      </c>
      <c r="H59" s="86" t="s">
        <v>98</v>
      </c>
      <c r="I59" s="72">
        <v>1000</v>
      </c>
      <c r="J59" s="75" t="s">
        <v>215</v>
      </c>
      <c r="K59" s="57" t="s">
        <v>216</v>
      </c>
      <c r="L59" s="57" t="s">
        <v>181</v>
      </c>
      <c r="M59" s="64"/>
    </row>
    <row r="60" spans="1:228" s="16" customFormat="1" ht="154.05000000000001" customHeight="1">
      <c r="A60" s="47">
        <v>5</v>
      </c>
      <c r="B60" s="60" t="s">
        <v>217</v>
      </c>
      <c r="C60" s="87" t="s">
        <v>23</v>
      </c>
      <c r="D60" s="60" t="s">
        <v>218</v>
      </c>
      <c r="E60" s="47" t="s">
        <v>92</v>
      </c>
      <c r="F60" s="77">
        <v>63500</v>
      </c>
      <c r="G60" s="77">
        <v>5000</v>
      </c>
      <c r="H60" s="50" t="s">
        <v>219</v>
      </c>
      <c r="I60" s="77">
        <v>1000</v>
      </c>
      <c r="J60" s="60" t="s">
        <v>43</v>
      </c>
      <c r="K60" s="47" t="s">
        <v>220</v>
      </c>
      <c r="L60" s="57" t="s">
        <v>200</v>
      </c>
      <c r="M60" s="57"/>
    </row>
    <row r="61" spans="1:228" s="10" customFormat="1" ht="88.95" hidden="1" customHeight="1">
      <c r="A61" s="47">
        <v>6</v>
      </c>
      <c r="B61" s="75" t="s">
        <v>735</v>
      </c>
      <c r="C61" s="57" t="s">
        <v>23</v>
      </c>
      <c r="D61" s="75" t="s">
        <v>736</v>
      </c>
      <c r="E61" s="57" t="s">
        <v>223</v>
      </c>
      <c r="F61" s="72">
        <v>5000</v>
      </c>
      <c r="G61" s="72">
        <v>2000</v>
      </c>
      <c r="H61" s="73" t="s">
        <v>224</v>
      </c>
      <c r="I61" s="72">
        <v>3000</v>
      </c>
      <c r="J61" s="75" t="s">
        <v>43</v>
      </c>
      <c r="K61" s="57" t="s">
        <v>225</v>
      </c>
      <c r="L61" s="57" t="s">
        <v>181</v>
      </c>
      <c r="M61" s="64"/>
    </row>
    <row r="62" spans="1:228" s="16" customFormat="1" ht="70.95" customHeight="1">
      <c r="A62" s="47">
        <v>7</v>
      </c>
      <c r="B62" s="60" t="s">
        <v>226</v>
      </c>
      <c r="C62" s="47" t="s">
        <v>23</v>
      </c>
      <c r="D62" s="60" t="s">
        <v>227</v>
      </c>
      <c r="E62" s="47" t="s">
        <v>228</v>
      </c>
      <c r="F62" s="49">
        <v>3500</v>
      </c>
      <c r="G62" s="49">
        <v>300</v>
      </c>
      <c r="H62" s="50" t="s">
        <v>229</v>
      </c>
      <c r="I62" s="49">
        <v>3200</v>
      </c>
      <c r="J62" s="60" t="s">
        <v>230</v>
      </c>
      <c r="K62" s="47" t="s">
        <v>231</v>
      </c>
      <c r="L62" s="57" t="s">
        <v>200</v>
      </c>
      <c r="M62" s="47"/>
    </row>
    <row r="63" spans="1:228" s="19" customFormat="1" ht="60" customHeight="1">
      <c r="A63" s="47">
        <v>8</v>
      </c>
      <c r="B63" s="75" t="s">
        <v>737</v>
      </c>
      <c r="C63" s="47" t="s">
        <v>23</v>
      </c>
      <c r="D63" s="75" t="s">
        <v>738</v>
      </c>
      <c r="E63" s="47">
        <v>2019</v>
      </c>
      <c r="F63" s="66">
        <v>1000</v>
      </c>
      <c r="G63" s="66">
        <v>700</v>
      </c>
      <c r="H63" s="67" t="s">
        <v>234</v>
      </c>
      <c r="I63" s="66">
        <v>300</v>
      </c>
      <c r="J63" s="60" t="s">
        <v>43</v>
      </c>
      <c r="K63" s="47" t="s">
        <v>235</v>
      </c>
      <c r="L63" s="57" t="s">
        <v>200</v>
      </c>
      <c r="M63" s="60"/>
    </row>
    <row r="64" spans="1:228" s="20" customFormat="1" ht="28.2" hidden="1" customHeight="1">
      <c r="A64" s="272" t="s">
        <v>236</v>
      </c>
      <c r="B64" s="272"/>
      <c r="C64" s="272"/>
      <c r="D64" s="272"/>
      <c r="E64" s="57"/>
      <c r="F64" s="45">
        <f>SUM(F65:F68)</f>
        <v>64000</v>
      </c>
      <c r="G64" s="45">
        <f>SUM(G65:G68)</f>
        <v>3609</v>
      </c>
      <c r="H64" s="45"/>
      <c r="I64" s="45">
        <f>SUM(I65:I68)</f>
        <v>25000</v>
      </c>
      <c r="J64" s="75"/>
      <c r="K64" s="57"/>
      <c r="L64" s="57"/>
      <c r="M64" s="64"/>
    </row>
    <row r="65" spans="1:226" s="10" customFormat="1" ht="78.599999999999994" customHeight="1">
      <c r="A65" s="47">
        <v>1</v>
      </c>
      <c r="B65" s="101" t="s">
        <v>739</v>
      </c>
      <c r="C65" s="65" t="s">
        <v>23</v>
      </c>
      <c r="D65" s="101" t="s">
        <v>238</v>
      </c>
      <c r="E65" s="44" t="s">
        <v>92</v>
      </c>
      <c r="F65" s="66">
        <v>31000</v>
      </c>
      <c r="G65" s="66">
        <v>4</v>
      </c>
      <c r="H65" s="67" t="s">
        <v>239</v>
      </c>
      <c r="I65" s="66">
        <v>9000</v>
      </c>
      <c r="J65" s="101" t="s">
        <v>240</v>
      </c>
      <c r="K65" s="57" t="s">
        <v>231</v>
      </c>
      <c r="L65" s="57" t="s">
        <v>200</v>
      </c>
      <c r="M65" s="64"/>
    </row>
    <row r="66" spans="1:226" s="10" customFormat="1" ht="71.400000000000006" customHeight="1">
      <c r="A66" s="47">
        <v>2</v>
      </c>
      <c r="B66" s="101" t="s">
        <v>241</v>
      </c>
      <c r="C66" s="65" t="s">
        <v>23</v>
      </c>
      <c r="D66" s="101" t="s">
        <v>242</v>
      </c>
      <c r="E66" s="44" t="s">
        <v>243</v>
      </c>
      <c r="F66" s="66">
        <v>18000</v>
      </c>
      <c r="G66" s="66">
        <v>105</v>
      </c>
      <c r="H66" s="67" t="s">
        <v>239</v>
      </c>
      <c r="I66" s="66">
        <v>7000</v>
      </c>
      <c r="J66" s="101" t="s">
        <v>244</v>
      </c>
      <c r="K66" s="57" t="s">
        <v>245</v>
      </c>
      <c r="L66" s="57" t="s">
        <v>200</v>
      </c>
      <c r="M66" s="64"/>
    </row>
    <row r="67" spans="1:226" s="16" customFormat="1" ht="90" customHeight="1">
      <c r="A67" s="47">
        <v>3</v>
      </c>
      <c r="B67" s="60" t="s">
        <v>246</v>
      </c>
      <c r="C67" s="47" t="s">
        <v>23</v>
      </c>
      <c r="D67" s="60" t="s">
        <v>247</v>
      </c>
      <c r="E67" s="47" t="s">
        <v>92</v>
      </c>
      <c r="F67" s="49">
        <v>10000</v>
      </c>
      <c r="G67" s="49">
        <v>1500</v>
      </c>
      <c r="H67" s="50" t="s">
        <v>248</v>
      </c>
      <c r="I67" s="49">
        <v>6000</v>
      </c>
      <c r="J67" s="60" t="s">
        <v>249</v>
      </c>
      <c r="K67" s="47" t="s">
        <v>231</v>
      </c>
      <c r="L67" s="57" t="s">
        <v>200</v>
      </c>
      <c r="M67" s="47"/>
    </row>
    <row r="68" spans="1:226" s="10" customFormat="1" ht="84" customHeight="1">
      <c r="A68" s="47">
        <v>4</v>
      </c>
      <c r="B68" s="75" t="s">
        <v>250</v>
      </c>
      <c r="C68" s="57" t="s">
        <v>23</v>
      </c>
      <c r="D68" s="75" t="s">
        <v>740</v>
      </c>
      <c r="E68" s="44" t="s">
        <v>38</v>
      </c>
      <c r="F68" s="72">
        <v>5000</v>
      </c>
      <c r="G68" s="72">
        <v>2000</v>
      </c>
      <c r="H68" s="73" t="s">
        <v>741</v>
      </c>
      <c r="I68" s="72">
        <v>3000</v>
      </c>
      <c r="J68" s="75" t="s">
        <v>43</v>
      </c>
      <c r="K68" s="57" t="s">
        <v>189</v>
      </c>
      <c r="L68" s="57" t="s">
        <v>200</v>
      </c>
      <c r="M68" s="64"/>
    </row>
    <row r="69" spans="1:226" s="2" customFormat="1" ht="25.95" hidden="1" customHeight="1">
      <c r="A69" s="267" t="s">
        <v>253</v>
      </c>
      <c r="B69" s="267"/>
      <c r="C69" s="267"/>
      <c r="D69" s="267"/>
      <c r="E69" s="44"/>
      <c r="F69" s="45">
        <f>SUM(F70:F73)</f>
        <v>16883</v>
      </c>
      <c r="G69" s="45">
        <f>SUM(G70:G73)</f>
        <v>1400</v>
      </c>
      <c r="H69" s="45"/>
      <c r="I69" s="45">
        <f>SUM(I70:I73)</f>
        <v>5783</v>
      </c>
      <c r="J69" s="88"/>
      <c r="K69" s="46"/>
      <c r="L69" s="57"/>
      <c r="M69" s="89"/>
    </row>
    <row r="70" spans="1:226" s="5" customFormat="1" ht="91.95" customHeight="1">
      <c r="A70" s="47">
        <v>1</v>
      </c>
      <c r="B70" s="64" t="s">
        <v>742</v>
      </c>
      <c r="C70" s="65" t="s">
        <v>23</v>
      </c>
      <c r="D70" s="64" t="s">
        <v>255</v>
      </c>
      <c r="E70" s="65" t="s">
        <v>92</v>
      </c>
      <c r="F70" s="66">
        <v>14000</v>
      </c>
      <c r="G70" s="66">
        <v>200</v>
      </c>
      <c r="H70" s="67" t="s">
        <v>256</v>
      </c>
      <c r="I70" s="66">
        <v>4500</v>
      </c>
      <c r="J70" s="64" t="s">
        <v>257</v>
      </c>
      <c r="K70" s="65" t="s">
        <v>258</v>
      </c>
      <c r="L70" s="65" t="s">
        <v>259</v>
      </c>
      <c r="M70" s="47" t="s">
        <v>260</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7"/>
    </row>
    <row r="71" spans="1:226" s="11" customFormat="1" ht="60" customHeight="1">
      <c r="A71" s="47">
        <v>2</v>
      </c>
      <c r="B71" s="75" t="s">
        <v>261</v>
      </c>
      <c r="C71" s="57" t="s">
        <v>23</v>
      </c>
      <c r="D71" s="75" t="s">
        <v>262</v>
      </c>
      <c r="E71" s="44" t="s">
        <v>38</v>
      </c>
      <c r="F71" s="102">
        <v>1186</v>
      </c>
      <c r="G71" s="72">
        <v>400</v>
      </c>
      <c r="H71" s="56" t="s">
        <v>263</v>
      </c>
      <c r="I71" s="72">
        <v>786</v>
      </c>
      <c r="J71" s="75" t="s">
        <v>77</v>
      </c>
      <c r="K71" s="57" t="s">
        <v>264</v>
      </c>
      <c r="L71" s="57" t="s">
        <v>265</v>
      </c>
      <c r="M71" s="47" t="s">
        <v>260</v>
      </c>
    </row>
    <row r="72" spans="1:226" s="7" customFormat="1" ht="58.95" customHeight="1">
      <c r="A72" s="47">
        <v>3</v>
      </c>
      <c r="B72" s="64" t="s">
        <v>266</v>
      </c>
      <c r="C72" s="65" t="s">
        <v>23</v>
      </c>
      <c r="D72" s="64" t="s">
        <v>267</v>
      </c>
      <c r="E72" s="65" t="s">
        <v>92</v>
      </c>
      <c r="F72" s="66">
        <v>1000</v>
      </c>
      <c r="G72" s="66">
        <v>400</v>
      </c>
      <c r="H72" s="67" t="s">
        <v>268</v>
      </c>
      <c r="I72" s="66">
        <v>200</v>
      </c>
      <c r="J72" s="64" t="s">
        <v>77</v>
      </c>
      <c r="K72" s="65" t="s">
        <v>44</v>
      </c>
      <c r="L72" s="65" t="s">
        <v>269</v>
      </c>
      <c r="M72" s="47" t="s">
        <v>260</v>
      </c>
    </row>
    <row r="73" spans="1:226" s="21" customFormat="1" ht="70.95" customHeight="1">
      <c r="A73" s="47">
        <v>4</v>
      </c>
      <c r="B73" s="64" t="s">
        <v>270</v>
      </c>
      <c r="C73" s="65" t="s">
        <v>23</v>
      </c>
      <c r="D73" s="64" t="s">
        <v>271</v>
      </c>
      <c r="E73" s="65" t="s">
        <v>38</v>
      </c>
      <c r="F73" s="66">
        <v>697</v>
      </c>
      <c r="G73" s="66">
        <v>400</v>
      </c>
      <c r="H73" s="67" t="s">
        <v>272</v>
      </c>
      <c r="I73" s="66">
        <v>297</v>
      </c>
      <c r="J73" s="64" t="s">
        <v>77</v>
      </c>
      <c r="K73" s="119" t="s">
        <v>44</v>
      </c>
      <c r="L73" s="65" t="s">
        <v>269</v>
      </c>
      <c r="M73" s="47" t="s">
        <v>260</v>
      </c>
    </row>
    <row r="74" spans="1:226" s="2" customFormat="1" ht="24" hidden="1" customHeight="1">
      <c r="A74" s="267" t="s">
        <v>743</v>
      </c>
      <c r="B74" s="267"/>
      <c r="C74" s="267"/>
      <c r="D74" s="267"/>
      <c r="E74" s="44"/>
      <c r="F74" s="45">
        <f>SUM(F75:F79,F80:F83)</f>
        <v>1358607.54</v>
      </c>
      <c r="G74" s="45">
        <f>SUM(G75:G79,G80:G83)</f>
        <v>302275</v>
      </c>
      <c r="H74" s="45"/>
      <c r="I74" s="45">
        <f>SUM(I75:I79,I80:I83)</f>
        <v>95931.9</v>
      </c>
      <c r="J74" s="45"/>
      <c r="K74" s="46"/>
      <c r="L74" s="57"/>
      <c r="M74" s="89"/>
    </row>
    <row r="75" spans="1:226" s="22" customFormat="1" ht="90" hidden="1" customHeight="1">
      <c r="A75" s="47">
        <v>1</v>
      </c>
      <c r="B75" s="103" t="s">
        <v>274</v>
      </c>
      <c r="C75" s="102" t="s">
        <v>23</v>
      </c>
      <c r="D75" s="103" t="s">
        <v>275</v>
      </c>
      <c r="E75" s="102" t="s">
        <v>276</v>
      </c>
      <c r="F75" s="102">
        <v>280000</v>
      </c>
      <c r="G75" s="102">
        <v>255163</v>
      </c>
      <c r="H75" s="73" t="s">
        <v>98</v>
      </c>
      <c r="I75" s="102">
        <v>24837</v>
      </c>
      <c r="J75" s="120" t="s">
        <v>277</v>
      </c>
      <c r="K75" s="121" t="s">
        <v>278</v>
      </c>
      <c r="L75" s="57" t="s">
        <v>125</v>
      </c>
      <c r="M75" s="89"/>
    </row>
    <row r="76" spans="1:226" s="11" customFormat="1" ht="90" hidden="1" customHeight="1">
      <c r="A76" s="47">
        <v>2</v>
      </c>
      <c r="B76" s="75" t="s">
        <v>279</v>
      </c>
      <c r="C76" s="57" t="s">
        <v>23</v>
      </c>
      <c r="D76" s="75" t="s">
        <v>744</v>
      </c>
      <c r="E76" s="44" t="s">
        <v>82</v>
      </c>
      <c r="F76" s="72">
        <v>65000</v>
      </c>
      <c r="G76" s="72">
        <v>35000</v>
      </c>
      <c r="H76" s="73" t="s">
        <v>98</v>
      </c>
      <c r="I76" s="72">
        <v>30000</v>
      </c>
      <c r="J76" s="75" t="s">
        <v>43</v>
      </c>
      <c r="K76" s="57" t="s">
        <v>281</v>
      </c>
      <c r="L76" s="57" t="s">
        <v>125</v>
      </c>
      <c r="M76" s="60"/>
    </row>
    <row r="77" spans="1:226" s="11" customFormat="1" ht="126" hidden="1" customHeight="1">
      <c r="A77" s="47">
        <v>3</v>
      </c>
      <c r="B77" s="75" t="s">
        <v>282</v>
      </c>
      <c r="C77" s="57" t="s">
        <v>23</v>
      </c>
      <c r="D77" s="75" t="s">
        <v>283</v>
      </c>
      <c r="E77" s="44" t="s">
        <v>284</v>
      </c>
      <c r="F77" s="72">
        <v>980000</v>
      </c>
      <c r="G77" s="72"/>
      <c r="H77" s="73" t="s">
        <v>285</v>
      </c>
      <c r="I77" s="72">
        <v>30000</v>
      </c>
      <c r="J77" s="75" t="s">
        <v>286</v>
      </c>
      <c r="K77" s="57" t="s">
        <v>287</v>
      </c>
      <c r="L77" s="57" t="s">
        <v>288</v>
      </c>
      <c r="M77" s="60"/>
    </row>
    <row r="78" spans="1:226" s="5" customFormat="1" ht="87" hidden="1" customHeight="1">
      <c r="A78" s="47">
        <v>4</v>
      </c>
      <c r="B78" s="75" t="s">
        <v>289</v>
      </c>
      <c r="C78" s="57" t="s">
        <v>23</v>
      </c>
      <c r="D78" s="75" t="s">
        <v>745</v>
      </c>
      <c r="E78" s="44" t="s">
        <v>82</v>
      </c>
      <c r="F78" s="72">
        <v>16931</v>
      </c>
      <c r="G78" s="72">
        <v>6472</v>
      </c>
      <c r="H78" s="56" t="s">
        <v>98</v>
      </c>
      <c r="I78" s="72">
        <v>2065</v>
      </c>
      <c r="J78" s="75" t="s">
        <v>43</v>
      </c>
      <c r="K78" s="57" t="s">
        <v>291</v>
      </c>
      <c r="L78" s="57" t="s">
        <v>292</v>
      </c>
      <c r="M78" s="60"/>
    </row>
    <row r="79" spans="1:226" s="11" customFormat="1" ht="123" hidden="1" customHeight="1">
      <c r="A79" s="47">
        <v>5</v>
      </c>
      <c r="B79" s="75" t="s">
        <v>293</v>
      </c>
      <c r="C79" s="57" t="s">
        <v>23</v>
      </c>
      <c r="D79" s="75" t="s">
        <v>294</v>
      </c>
      <c r="E79" s="44" t="s">
        <v>82</v>
      </c>
      <c r="F79" s="72">
        <v>12275</v>
      </c>
      <c r="G79" s="72">
        <v>4423</v>
      </c>
      <c r="H79" s="56" t="s">
        <v>98</v>
      </c>
      <c r="I79" s="72">
        <v>6491</v>
      </c>
      <c r="J79" s="75" t="s">
        <v>43</v>
      </c>
      <c r="K79" s="57" t="s">
        <v>291</v>
      </c>
      <c r="L79" s="57" t="s">
        <v>292</v>
      </c>
      <c r="M79" s="60"/>
    </row>
    <row r="80" spans="1:226" s="5" customFormat="1" ht="132" hidden="1" customHeight="1">
      <c r="A80" s="47">
        <v>6</v>
      </c>
      <c r="B80" s="75" t="s">
        <v>295</v>
      </c>
      <c r="C80" s="57" t="s">
        <v>23</v>
      </c>
      <c r="D80" s="75" t="s">
        <v>746</v>
      </c>
      <c r="E80" s="44" t="s">
        <v>38</v>
      </c>
      <c r="F80" s="72">
        <v>1989.54</v>
      </c>
      <c r="G80" s="72">
        <v>354</v>
      </c>
      <c r="H80" s="56" t="s">
        <v>98</v>
      </c>
      <c r="I80" s="72">
        <v>989.9</v>
      </c>
      <c r="J80" s="75" t="s">
        <v>43</v>
      </c>
      <c r="K80" s="57" t="s">
        <v>291</v>
      </c>
      <c r="L80" s="57" t="s">
        <v>292</v>
      </c>
      <c r="M80" s="60"/>
    </row>
    <row r="81" spans="1:226" s="11" customFormat="1" ht="106.05" hidden="1" customHeight="1">
      <c r="A81" s="47">
        <v>7</v>
      </c>
      <c r="B81" s="75" t="s">
        <v>297</v>
      </c>
      <c r="C81" s="57" t="s">
        <v>23</v>
      </c>
      <c r="D81" s="75" t="s">
        <v>747</v>
      </c>
      <c r="E81" s="44" t="s">
        <v>164</v>
      </c>
      <c r="F81" s="72">
        <v>938</v>
      </c>
      <c r="G81" s="72">
        <v>238</v>
      </c>
      <c r="H81" s="56" t="s">
        <v>299</v>
      </c>
      <c r="I81" s="72">
        <v>700</v>
      </c>
      <c r="J81" s="75" t="s">
        <v>300</v>
      </c>
      <c r="K81" s="57" t="s">
        <v>748</v>
      </c>
      <c r="L81" s="57" t="s">
        <v>748</v>
      </c>
      <c r="M81" s="60"/>
    </row>
    <row r="82" spans="1:226" s="11" customFormat="1" ht="79.95" hidden="1" customHeight="1">
      <c r="A82" s="47">
        <v>8</v>
      </c>
      <c r="B82" s="75" t="s">
        <v>749</v>
      </c>
      <c r="C82" s="57" t="s">
        <v>23</v>
      </c>
      <c r="D82" s="75" t="s">
        <v>750</v>
      </c>
      <c r="E82" s="44" t="s">
        <v>82</v>
      </c>
      <c r="F82" s="72">
        <v>960</v>
      </c>
      <c r="G82" s="72">
        <v>528</v>
      </c>
      <c r="H82" s="56" t="s">
        <v>751</v>
      </c>
      <c r="I82" s="72">
        <v>432</v>
      </c>
      <c r="J82" s="75" t="s">
        <v>752</v>
      </c>
      <c r="K82" s="57" t="s">
        <v>748</v>
      </c>
      <c r="L82" s="57" t="s">
        <v>748</v>
      </c>
      <c r="M82" s="60"/>
    </row>
    <row r="83" spans="1:226" s="11" customFormat="1" ht="102" hidden="1" customHeight="1">
      <c r="A83" s="47">
        <v>9</v>
      </c>
      <c r="B83" s="75" t="s">
        <v>302</v>
      </c>
      <c r="C83" s="57" t="s">
        <v>23</v>
      </c>
      <c r="D83" s="75" t="s">
        <v>303</v>
      </c>
      <c r="E83" s="44" t="s">
        <v>38</v>
      </c>
      <c r="F83" s="72">
        <v>514</v>
      </c>
      <c r="G83" s="72">
        <v>97</v>
      </c>
      <c r="H83" s="56" t="s">
        <v>98</v>
      </c>
      <c r="I83" s="72">
        <v>417</v>
      </c>
      <c r="J83" s="75" t="s">
        <v>43</v>
      </c>
      <c r="K83" s="57" t="s">
        <v>748</v>
      </c>
      <c r="L83" s="57" t="s">
        <v>748</v>
      </c>
      <c r="M83" s="60"/>
    </row>
    <row r="84" spans="1:226" s="2" customFormat="1" ht="30" hidden="1" customHeight="1">
      <c r="A84" s="267" t="s">
        <v>753</v>
      </c>
      <c r="B84" s="267"/>
      <c r="C84" s="267"/>
      <c r="D84" s="267"/>
      <c r="E84" s="44"/>
      <c r="F84" s="45">
        <f>SUM(F85:F85)</f>
        <v>6300</v>
      </c>
      <c r="G84" s="45">
        <f>SUM(G85:G85)</f>
        <v>500</v>
      </c>
      <c r="H84" s="45"/>
      <c r="I84" s="45">
        <f>SUM(I85:I85)</f>
        <v>4000</v>
      </c>
      <c r="J84" s="88"/>
      <c r="K84" s="46"/>
      <c r="L84" s="57"/>
      <c r="M84" s="89"/>
    </row>
    <row r="85" spans="1:226" s="23" customFormat="1" ht="72" hidden="1" customHeight="1">
      <c r="A85" s="80">
        <v>1</v>
      </c>
      <c r="B85" s="75" t="s">
        <v>754</v>
      </c>
      <c r="C85" s="57" t="s">
        <v>23</v>
      </c>
      <c r="D85" s="75" t="s">
        <v>755</v>
      </c>
      <c r="E85" s="47" t="s">
        <v>38</v>
      </c>
      <c r="F85" s="72">
        <v>6300</v>
      </c>
      <c r="G85" s="72">
        <v>500</v>
      </c>
      <c r="H85" s="73" t="s">
        <v>756</v>
      </c>
      <c r="I85" s="72">
        <v>4000</v>
      </c>
      <c r="J85" s="75" t="s">
        <v>43</v>
      </c>
      <c r="K85" s="57" t="s">
        <v>757</v>
      </c>
      <c r="L85" s="57" t="s">
        <v>408</v>
      </c>
      <c r="M85" s="120"/>
      <c r="N85" s="1"/>
    </row>
    <row r="86" spans="1:226" s="2" customFormat="1" ht="25.05" hidden="1" customHeight="1">
      <c r="A86" s="267" t="s">
        <v>758</v>
      </c>
      <c r="B86" s="267"/>
      <c r="C86" s="267"/>
      <c r="D86" s="267"/>
      <c r="E86" s="44"/>
      <c r="F86" s="45">
        <f>SUM(F87:F88)</f>
        <v>27000</v>
      </c>
      <c r="G86" s="45">
        <f>SUM(G87:G88)</f>
        <v>8300</v>
      </c>
      <c r="H86" s="45"/>
      <c r="I86" s="45">
        <f>SUM(I87:I88)</f>
        <v>7000</v>
      </c>
      <c r="J86" s="88"/>
      <c r="K86" s="46"/>
      <c r="L86" s="57"/>
      <c r="M86" s="89"/>
    </row>
    <row r="87" spans="1:226" s="5" customFormat="1" ht="79.95" hidden="1" customHeight="1">
      <c r="A87" s="47">
        <v>1</v>
      </c>
      <c r="B87" s="64" t="s">
        <v>305</v>
      </c>
      <c r="C87" s="65" t="s">
        <v>23</v>
      </c>
      <c r="D87" s="64" t="s">
        <v>759</v>
      </c>
      <c r="E87" s="65" t="s">
        <v>164</v>
      </c>
      <c r="F87" s="66">
        <v>15000</v>
      </c>
      <c r="G87" s="66">
        <v>7000</v>
      </c>
      <c r="H87" s="67" t="s">
        <v>307</v>
      </c>
      <c r="I87" s="66">
        <v>5000</v>
      </c>
      <c r="J87" s="64" t="s">
        <v>34</v>
      </c>
      <c r="K87" s="65" t="s">
        <v>308</v>
      </c>
      <c r="L87" s="65" t="s">
        <v>161</v>
      </c>
      <c r="M87" s="64"/>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7"/>
    </row>
    <row r="88" spans="1:226" s="5" customFormat="1" ht="76.95" hidden="1" customHeight="1">
      <c r="A88" s="47">
        <v>2</v>
      </c>
      <c r="B88" s="64" t="s">
        <v>309</v>
      </c>
      <c r="C88" s="65" t="s">
        <v>23</v>
      </c>
      <c r="D88" s="64" t="s">
        <v>760</v>
      </c>
      <c r="E88" s="65" t="s">
        <v>92</v>
      </c>
      <c r="F88" s="66">
        <v>12000</v>
      </c>
      <c r="G88" s="66">
        <v>1300</v>
      </c>
      <c r="H88" s="67" t="s">
        <v>165</v>
      </c>
      <c r="I88" s="66">
        <v>2000</v>
      </c>
      <c r="J88" s="64" t="s">
        <v>311</v>
      </c>
      <c r="K88" s="65" t="s">
        <v>312</v>
      </c>
      <c r="L88" s="65" t="s">
        <v>161</v>
      </c>
      <c r="M88" s="64"/>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7"/>
    </row>
    <row r="89" spans="1:226" s="16" customFormat="1" ht="24" hidden="1" customHeight="1">
      <c r="A89" s="273" t="s">
        <v>761</v>
      </c>
      <c r="B89" s="274"/>
      <c r="C89" s="274"/>
      <c r="D89" s="275"/>
      <c r="E89" s="47"/>
      <c r="F89" s="45">
        <f>SUM(F90,F146)</f>
        <v>2219903.08</v>
      </c>
      <c r="G89" s="45">
        <f>SUM(G90,G146)</f>
        <v>3920</v>
      </c>
      <c r="H89" s="45"/>
      <c r="I89" s="45">
        <f>SUM(I90,I146)</f>
        <v>713823.39</v>
      </c>
      <c r="J89" s="60"/>
      <c r="K89" s="57"/>
      <c r="L89" s="57"/>
      <c r="M89" s="57"/>
    </row>
    <row r="90" spans="1:226" s="2" customFormat="1" ht="27" hidden="1" customHeight="1">
      <c r="A90" s="273" t="s">
        <v>762</v>
      </c>
      <c r="B90" s="274"/>
      <c r="C90" s="274"/>
      <c r="D90" s="275"/>
      <c r="E90" s="44"/>
      <c r="F90" s="45">
        <f>SUM(F91,F98,F110,F123,F131,F141)</f>
        <v>986500.99</v>
      </c>
      <c r="G90" s="45">
        <f>SUM(G91,G98,G110,G123,G131,G141)</f>
        <v>2500</v>
      </c>
      <c r="H90" s="45"/>
      <c r="I90" s="45">
        <f>SUM(I91,I98,I110,I123,I131,I141)</f>
        <v>359196.39</v>
      </c>
      <c r="J90" s="88"/>
      <c r="K90" s="46"/>
      <c r="L90" s="57"/>
      <c r="M90" s="89"/>
    </row>
    <row r="91" spans="1:226" s="2" customFormat="1" ht="27" hidden="1" customHeight="1">
      <c r="A91" s="267" t="s">
        <v>763</v>
      </c>
      <c r="B91" s="267"/>
      <c r="C91" s="267"/>
      <c r="D91" s="267"/>
      <c r="E91" s="44"/>
      <c r="F91" s="45">
        <f>SUM(F92:F97)</f>
        <v>601944</v>
      </c>
      <c r="G91" s="45"/>
      <c r="H91" s="45"/>
      <c r="I91" s="45">
        <f>SUM(I92:I97)</f>
        <v>131527</v>
      </c>
      <c r="J91" s="88"/>
      <c r="K91" s="46"/>
      <c r="L91" s="57"/>
      <c r="M91" s="89"/>
    </row>
    <row r="92" spans="1:226" s="3" customFormat="1" ht="82.95" hidden="1" customHeight="1">
      <c r="A92" s="47">
        <v>1</v>
      </c>
      <c r="B92" s="68" t="s">
        <v>316</v>
      </c>
      <c r="C92" s="57" t="s">
        <v>317</v>
      </c>
      <c r="D92" s="68" t="s">
        <v>764</v>
      </c>
      <c r="E92" s="69" t="s">
        <v>319</v>
      </c>
      <c r="F92" s="70">
        <v>318500</v>
      </c>
      <c r="G92" s="70"/>
      <c r="H92" s="67" t="s">
        <v>320</v>
      </c>
      <c r="I92" s="66">
        <v>80000</v>
      </c>
      <c r="J92" s="64" t="s">
        <v>765</v>
      </c>
      <c r="K92" s="90" t="s">
        <v>28</v>
      </c>
      <c r="L92" s="90" t="s">
        <v>28</v>
      </c>
      <c r="M92" s="64" t="s">
        <v>322</v>
      </c>
    </row>
    <row r="93" spans="1:226" s="2" customFormat="1" ht="156" hidden="1" customHeight="1">
      <c r="A93" s="57">
        <v>2</v>
      </c>
      <c r="B93" s="56" t="s">
        <v>323</v>
      </c>
      <c r="C93" s="72" t="s">
        <v>324</v>
      </c>
      <c r="D93" s="56" t="s">
        <v>325</v>
      </c>
      <c r="E93" s="76" t="s">
        <v>228</v>
      </c>
      <c r="F93" s="104">
        <v>120000</v>
      </c>
      <c r="G93" s="45"/>
      <c r="H93" s="73" t="s">
        <v>326</v>
      </c>
      <c r="I93" s="72">
        <v>30000</v>
      </c>
      <c r="J93" s="75" t="s">
        <v>34</v>
      </c>
      <c r="K93" s="107" t="s">
        <v>327</v>
      </c>
      <c r="L93" s="107" t="s">
        <v>328</v>
      </c>
      <c r="M93" s="89"/>
    </row>
    <row r="94" spans="1:226" s="3" customFormat="1" ht="59.4" hidden="1" customHeight="1">
      <c r="A94" s="47">
        <v>3</v>
      </c>
      <c r="B94" s="60" t="s">
        <v>766</v>
      </c>
      <c r="C94" s="57" t="s">
        <v>334</v>
      </c>
      <c r="D94" s="60" t="s">
        <v>767</v>
      </c>
      <c r="E94" s="47" t="s">
        <v>319</v>
      </c>
      <c r="F94" s="49">
        <v>135000</v>
      </c>
      <c r="G94" s="50"/>
      <c r="H94" s="50" t="s">
        <v>768</v>
      </c>
      <c r="I94" s="49">
        <v>10000</v>
      </c>
      <c r="J94" s="60" t="s">
        <v>34</v>
      </c>
      <c r="K94" s="47" t="s">
        <v>28</v>
      </c>
      <c r="L94" s="47" t="s">
        <v>28</v>
      </c>
      <c r="M94" s="60"/>
    </row>
    <row r="95" spans="1:226" s="10" customFormat="1" ht="75" hidden="1" customHeight="1">
      <c r="A95" s="57">
        <v>4</v>
      </c>
      <c r="B95" s="68" t="s">
        <v>329</v>
      </c>
      <c r="C95" s="65" t="s">
        <v>317</v>
      </c>
      <c r="D95" s="68" t="s">
        <v>769</v>
      </c>
      <c r="E95" s="44" t="s">
        <v>228</v>
      </c>
      <c r="F95" s="70">
        <v>18127</v>
      </c>
      <c r="G95" s="70"/>
      <c r="H95" s="71" t="s">
        <v>331</v>
      </c>
      <c r="I95" s="72">
        <v>6000</v>
      </c>
      <c r="J95" s="75" t="s">
        <v>173</v>
      </c>
      <c r="K95" s="69" t="s">
        <v>332</v>
      </c>
      <c r="L95" s="69" t="s">
        <v>28</v>
      </c>
      <c r="M95" s="64"/>
    </row>
    <row r="96" spans="1:226" s="10" customFormat="1" ht="81" hidden="1" customHeight="1">
      <c r="A96" s="47">
        <v>5</v>
      </c>
      <c r="B96" s="68" t="s">
        <v>770</v>
      </c>
      <c r="C96" s="65" t="s">
        <v>317</v>
      </c>
      <c r="D96" s="68" t="s">
        <v>771</v>
      </c>
      <c r="E96" s="44" t="s">
        <v>228</v>
      </c>
      <c r="F96" s="70">
        <v>8790</v>
      </c>
      <c r="G96" s="70"/>
      <c r="H96" s="71" t="s">
        <v>326</v>
      </c>
      <c r="I96" s="72">
        <v>4000</v>
      </c>
      <c r="J96" s="75" t="s">
        <v>173</v>
      </c>
      <c r="K96" s="69" t="s">
        <v>332</v>
      </c>
      <c r="L96" s="69" t="s">
        <v>28</v>
      </c>
      <c r="M96" s="64"/>
    </row>
    <row r="97" spans="1:13" s="16" customFormat="1" ht="66" hidden="1" customHeight="1">
      <c r="A97" s="47">
        <v>6</v>
      </c>
      <c r="B97" s="105" t="s">
        <v>333</v>
      </c>
      <c r="C97" s="55" t="s">
        <v>334</v>
      </c>
      <c r="D97" s="105" t="s">
        <v>335</v>
      </c>
      <c r="E97" s="106">
        <v>2019</v>
      </c>
      <c r="F97" s="55">
        <v>1527</v>
      </c>
      <c r="G97" s="77"/>
      <c r="H97" s="71" t="s">
        <v>326</v>
      </c>
      <c r="I97" s="55">
        <v>1527</v>
      </c>
      <c r="J97" s="122" t="s">
        <v>43</v>
      </c>
      <c r="K97" s="47" t="s">
        <v>28</v>
      </c>
      <c r="L97" s="47" t="s">
        <v>28</v>
      </c>
      <c r="M97" s="47"/>
    </row>
    <row r="98" spans="1:13" s="4" customFormat="1" ht="30" hidden="1" customHeight="1">
      <c r="A98" s="273" t="s">
        <v>772</v>
      </c>
      <c r="B98" s="274"/>
      <c r="C98" s="274"/>
      <c r="D98" s="275"/>
      <c r="E98" s="51"/>
      <c r="F98" s="52">
        <f>SUM(F99:F109)</f>
        <v>43560.99</v>
      </c>
      <c r="G98" s="52"/>
      <c r="H98" s="52"/>
      <c r="I98" s="52">
        <f>SUM(I99:I109)</f>
        <v>30364.29</v>
      </c>
      <c r="J98" s="88"/>
      <c r="K98" s="91"/>
      <c r="L98" s="91"/>
      <c r="M98" s="89"/>
    </row>
    <row r="99" spans="1:13" s="24" customFormat="1" ht="56.4" hidden="1" customHeight="1">
      <c r="A99" s="57">
        <v>1</v>
      </c>
      <c r="B99" s="92" t="s">
        <v>337</v>
      </c>
      <c r="C99" s="107" t="s">
        <v>317</v>
      </c>
      <c r="D99" s="92" t="s">
        <v>338</v>
      </c>
      <c r="E99" s="107" t="s">
        <v>38</v>
      </c>
      <c r="F99" s="108">
        <v>5000</v>
      </c>
      <c r="G99" s="76"/>
      <c r="H99" s="56" t="s">
        <v>339</v>
      </c>
      <c r="I99" s="108">
        <v>5000</v>
      </c>
      <c r="J99" s="92" t="s">
        <v>338</v>
      </c>
      <c r="K99" s="107" t="s">
        <v>35</v>
      </c>
      <c r="L99" s="59" t="s">
        <v>35</v>
      </c>
      <c r="M99" s="59"/>
    </row>
    <row r="100" spans="1:13" s="16" customFormat="1" ht="84.6" hidden="1" customHeight="1">
      <c r="A100" s="57">
        <v>2</v>
      </c>
      <c r="B100" s="60" t="s">
        <v>773</v>
      </c>
      <c r="C100" s="107" t="s">
        <v>341</v>
      </c>
      <c r="D100" s="60" t="s">
        <v>774</v>
      </c>
      <c r="E100" s="87">
        <v>2019</v>
      </c>
      <c r="F100" s="77">
        <v>1070</v>
      </c>
      <c r="G100" s="77"/>
      <c r="H100" s="109" t="s">
        <v>326</v>
      </c>
      <c r="I100" s="77">
        <v>1070</v>
      </c>
      <c r="J100" s="122" t="s">
        <v>43</v>
      </c>
      <c r="K100" s="47" t="s">
        <v>181</v>
      </c>
      <c r="L100" s="47" t="s">
        <v>181</v>
      </c>
      <c r="M100" s="47"/>
    </row>
    <row r="101" spans="1:13" s="16" customFormat="1" ht="120" hidden="1" customHeight="1">
      <c r="A101" s="57">
        <v>3</v>
      </c>
      <c r="B101" s="60" t="s">
        <v>340</v>
      </c>
      <c r="C101" s="107" t="s">
        <v>341</v>
      </c>
      <c r="D101" s="60" t="s">
        <v>342</v>
      </c>
      <c r="E101" s="87">
        <v>2019</v>
      </c>
      <c r="F101" s="77">
        <v>580</v>
      </c>
      <c r="G101" s="77"/>
      <c r="H101" s="109" t="s">
        <v>326</v>
      </c>
      <c r="I101" s="77">
        <v>580</v>
      </c>
      <c r="J101" s="122" t="s">
        <v>43</v>
      </c>
      <c r="K101" s="47" t="s">
        <v>181</v>
      </c>
      <c r="L101" s="47" t="s">
        <v>181</v>
      </c>
      <c r="M101" s="47"/>
    </row>
    <row r="102" spans="1:13" s="16" customFormat="1" ht="58.95" hidden="1" customHeight="1">
      <c r="A102" s="57">
        <v>4</v>
      </c>
      <c r="B102" s="60" t="s">
        <v>775</v>
      </c>
      <c r="C102" s="107" t="s">
        <v>341</v>
      </c>
      <c r="D102" s="60" t="s">
        <v>776</v>
      </c>
      <c r="E102" s="87">
        <v>2019</v>
      </c>
      <c r="F102" s="77">
        <v>300</v>
      </c>
      <c r="G102" s="77"/>
      <c r="H102" s="109" t="s">
        <v>326</v>
      </c>
      <c r="I102" s="77">
        <v>300</v>
      </c>
      <c r="J102" s="122" t="s">
        <v>43</v>
      </c>
      <c r="K102" s="47" t="s">
        <v>181</v>
      </c>
      <c r="L102" s="47" t="s">
        <v>181</v>
      </c>
      <c r="M102" s="47"/>
    </row>
    <row r="103" spans="1:13" s="6" customFormat="1" ht="55.05" hidden="1" customHeight="1">
      <c r="A103" s="57">
        <v>5</v>
      </c>
      <c r="B103" s="110" t="s">
        <v>343</v>
      </c>
      <c r="C103" s="111" t="s">
        <v>344</v>
      </c>
      <c r="D103" s="110" t="s">
        <v>345</v>
      </c>
      <c r="E103" s="112" t="s">
        <v>228</v>
      </c>
      <c r="F103" s="112">
        <v>6000</v>
      </c>
      <c r="G103" s="62"/>
      <c r="H103" s="63"/>
      <c r="I103" s="53">
        <v>6000</v>
      </c>
      <c r="J103" s="58" t="s">
        <v>43</v>
      </c>
      <c r="K103" s="107" t="s">
        <v>35</v>
      </c>
      <c r="L103" s="107" t="s">
        <v>35</v>
      </c>
      <c r="M103" s="94"/>
    </row>
    <row r="104" spans="1:13" s="5" customFormat="1" ht="63" hidden="1" customHeight="1">
      <c r="A104" s="57">
        <v>6</v>
      </c>
      <c r="B104" s="68" t="s">
        <v>350</v>
      </c>
      <c r="C104" s="107" t="s">
        <v>341</v>
      </c>
      <c r="D104" s="92" t="s">
        <v>777</v>
      </c>
      <c r="E104" s="107" t="s">
        <v>92</v>
      </c>
      <c r="F104" s="62">
        <v>14696.7</v>
      </c>
      <c r="G104" s="62"/>
      <c r="H104" s="56" t="s">
        <v>352</v>
      </c>
      <c r="I104" s="62">
        <v>6000</v>
      </c>
      <c r="J104" s="92" t="s">
        <v>34</v>
      </c>
      <c r="K104" s="59" t="s">
        <v>348</v>
      </c>
      <c r="L104" s="59" t="s">
        <v>349</v>
      </c>
      <c r="M104" s="93"/>
    </row>
    <row r="105" spans="1:13" s="7" customFormat="1" ht="76.95" hidden="1" customHeight="1">
      <c r="A105" s="57">
        <v>7</v>
      </c>
      <c r="B105" s="64" t="s">
        <v>778</v>
      </c>
      <c r="C105" s="65" t="s">
        <v>344</v>
      </c>
      <c r="D105" s="64" t="s">
        <v>779</v>
      </c>
      <c r="E105" s="65">
        <v>2019</v>
      </c>
      <c r="F105" s="66">
        <v>7174</v>
      </c>
      <c r="G105" s="66"/>
      <c r="H105" s="67" t="s">
        <v>355</v>
      </c>
      <c r="I105" s="66">
        <v>7174</v>
      </c>
      <c r="J105" s="58" t="s">
        <v>43</v>
      </c>
      <c r="K105" s="65" t="s">
        <v>780</v>
      </c>
      <c r="L105" s="65" t="s">
        <v>780</v>
      </c>
      <c r="M105" s="64"/>
    </row>
    <row r="106" spans="1:13" s="5" customFormat="1" ht="63" hidden="1" customHeight="1">
      <c r="A106" s="57">
        <v>8</v>
      </c>
      <c r="B106" s="68" t="s">
        <v>356</v>
      </c>
      <c r="C106" s="107" t="s">
        <v>341</v>
      </c>
      <c r="D106" s="92" t="s">
        <v>781</v>
      </c>
      <c r="E106" s="107" t="s">
        <v>38</v>
      </c>
      <c r="F106" s="62">
        <v>1166.4000000000001</v>
      </c>
      <c r="G106" s="62"/>
      <c r="H106" s="56" t="s">
        <v>358</v>
      </c>
      <c r="I106" s="62">
        <v>1166.4000000000001</v>
      </c>
      <c r="J106" s="92" t="s">
        <v>359</v>
      </c>
      <c r="K106" s="59" t="s">
        <v>348</v>
      </c>
      <c r="L106" s="59" t="s">
        <v>349</v>
      </c>
      <c r="M106" s="93"/>
    </row>
    <row r="107" spans="1:13" s="5" customFormat="1" ht="72.599999999999994" hidden="1" customHeight="1">
      <c r="A107" s="57">
        <v>9</v>
      </c>
      <c r="B107" s="68" t="s">
        <v>782</v>
      </c>
      <c r="C107" s="107" t="s">
        <v>341</v>
      </c>
      <c r="D107" s="92" t="s">
        <v>783</v>
      </c>
      <c r="E107" s="107" t="s">
        <v>38</v>
      </c>
      <c r="F107" s="62">
        <v>842.89</v>
      </c>
      <c r="G107" s="62"/>
      <c r="H107" s="56" t="s">
        <v>358</v>
      </c>
      <c r="I107" s="62">
        <v>842.89</v>
      </c>
      <c r="J107" s="92" t="s">
        <v>359</v>
      </c>
      <c r="K107" s="59" t="s">
        <v>348</v>
      </c>
      <c r="L107" s="59" t="s">
        <v>349</v>
      </c>
      <c r="M107" s="93"/>
    </row>
    <row r="108" spans="1:13" s="7" customFormat="1" ht="81" hidden="1" customHeight="1">
      <c r="A108" s="57">
        <v>10</v>
      </c>
      <c r="B108" s="64" t="s">
        <v>784</v>
      </c>
      <c r="C108" s="65" t="s">
        <v>344</v>
      </c>
      <c r="D108" s="64" t="s">
        <v>785</v>
      </c>
      <c r="E108" s="65">
        <v>2019</v>
      </c>
      <c r="F108" s="66">
        <v>231</v>
      </c>
      <c r="G108" s="66"/>
      <c r="H108" s="67" t="s">
        <v>355</v>
      </c>
      <c r="I108" s="66">
        <v>231</v>
      </c>
      <c r="J108" s="58" t="s">
        <v>43</v>
      </c>
      <c r="K108" s="65" t="s">
        <v>780</v>
      </c>
      <c r="L108" s="65" t="s">
        <v>780</v>
      </c>
      <c r="M108" s="64"/>
    </row>
    <row r="109" spans="1:13" s="7" customFormat="1" ht="63" hidden="1" customHeight="1">
      <c r="A109" s="57">
        <v>11</v>
      </c>
      <c r="B109" s="113" t="s">
        <v>364</v>
      </c>
      <c r="C109" s="113" t="s">
        <v>317</v>
      </c>
      <c r="D109" s="114" t="s">
        <v>365</v>
      </c>
      <c r="E109" s="113" t="s">
        <v>228</v>
      </c>
      <c r="F109" s="115">
        <v>6500</v>
      </c>
      <c r="G109" s="66"/>
      <c r="H109" s="114" t="s">
        <v>366</v>
      </c>
      <c r="I109" s="115">
        <v>2000</v>
      </c>
      <c r="J109" s="92" t="s">
        <v>311</v>
      </c>
      <c r="K109" s="65" t="s">
        <v>367</v>
      </c>
      <c r="L109" s="65" t="s">
        <v>367</v>
      </c>
      <c r="M109" s="64"/>
    </row>
    <row r="110" spans="1:13" s="9" customFormat="1" ht="31.05" hidden="1" customHeight="1">
      <c r="A110" s="273" t="s">
        <v>368</v>
      </c>
      <c r="B110" s="274"/>
      <c r="C110" s="274"/>
      <c r="D110" s="275"/>
      <c r="E110" s="42"/>
      <c r="F110" s="43">
        <f>SUM(F111:F120,F121:F122)</f>
        <v>44205</v>
      </c>
      <c r="G110" s="43"/>
      <c r="H110" s="43"/>
      <c r="I110" s="43">
        <f>SUM(I111:I120,I121:I122)</f>
        <v>34305</v>
      </c>
      <c r="J110" s="96"/>
      <c r="K110" s="42"/>
      <c r="L110" s="42"/>
      <c r="M110" s="89"/>
    </row>
    <row r="111" spans="1:13" s="25" customFormat="1" ht="69" hidden="1" customHeight="1">
      <c r="A111" s="47">
        <v>1</v>
      </c>
      <c r="B111" s="60" t="s">
        <v>369</v>
      </c>
      <c r="C111" s="47" t="s">
        <v>317</v>
      </c>
      <c r="D111" s="60" t="s">
        <v>370</v>
      </c>
      <c r="E111" s="47" t="s">
        <v>243</v>
      </c>
      <c r="F111" s="49">
        <v>34500</v>
      </c>
      <c r="G111" s="116"/>
      <c r="H111" s="116" t="s">
        <v>371</v>
      </c>
      <c r="I111" s="49">
        <v>25000</v>
      </c>
      <c r="J111" s="60" t="s">
        <v>311</v>
      </c>
      <c r="K111" s="47" t="s">
        <v>786</v>
      </c>
      <c r="L111" s="47" t="s">
        <v>786</v>
      </c>
      <c r="M111" s="120"/>
    </row>
    <row r="112" spans="1:13" s="22" customFormat="1" ht="56.1" hidden="1" customHeight="1">
      <c r="A112" s="47">
        <v>2</v>
      </c>
      <c r="B112" s="75" t="s">
        <v>374</v>
      </c>
      <c r="C112" s="57" t="s">
        <v>341</v>
      </c>
      <c r="D112" s="75" t="s">
        <v>375</v>
      </c>
      <c r="E112" s="44">
        <v>2019</v>
      </c>
      <c r="F112" s="72">
        <v>991</v>
      </c>
      <c r="G112" s="72"/>
      <c r="H112" s="73" t="s">
        <v>376</v>
      </c>
      <c r="I112" s="72">
        <v>991</v>
      </c>
      <c r="J112" s="75" t="s">
        <v>77</v>
      </c>
      <c r="K112" s="57" t="s">
        <v>377</v>
      </c>
      <c r="L112" s="57" t="s">
        <v>377</v>
      </c>
      <c r="M112" s="89"/>
    </row>
    <row r="113" spans="1:14" s="20" customFormat="1" ht="60" hidden="1" customHeight="1">
      <c r="A113" s="47">
        <v>3</v>
      </c>
      <c r="B113" s="60" t="s">
        <v>787</v>
      </c>
      <c r="C113" s="47" t="s">
        <v>317</v>
      </c>
      <c r="D113" s="60" t="s">
        <v>788</v>
      </c>
      <c r="E113" s="47">
        <v>2019</v>
      </c>
      <c r="F113" s="49">
        <v>656</v>
      </c>
      <c r="G113" s="73"/>
      <c r="H113" s="73" t="s">
        <v>352</v>
      </c>
      <c r="I113" s="49">
        <v>656</v>
      </c>
      <c r="J113" s="97" t="s">
        <v>43</v>
      </c>
      <c r="K113" s="47" t="s">
        <v>60</v>
      </c>
      <c r="L113" s="47" t="s">
        <v>60</v>
      </c>
      <c r="M113" s="60"/>
      <c r="N113" s="37"/>
    </row>
    <row r="114" spans="1:14" s="21" customFormat="1" ht="52.95" hidden="1" customHeight="1">
      <c r="A114" s="47">
        <v>4</v>
      </c>
      <c r="B114" s="75" t="s">
        <v>381</v>
      </c>
      <c r="C114" s="57" t="s">
        <v>317</v>
      </c>
      <c r="D114" s="75" t="s">
        <v>382</v>
      </c>
      <c r="E114" s="65">
        <v>2019</v>
      </c>
      <c r="F114" s="72">
        <v>2300</v>
      </c>
      <c r="G114" s="72"/>
      <c r="H114" s="73" t="s">
        <v>383</v>
      </c>
      <c r="I114" s="72">
        <v>2300</v>
      </c>
      <c r="J114" s="75" t="s">
        <v>43</v>
      </c>
      <c r="K114" s="123" t="s">
        <v>384</v>
      </c>
      <c r="L114" s="123" t="s">
        <v>384</v>
      </c>
      <c r="M114" s="68"/>
    </row>
    <row r="115" spans="1:14" s="7" customFormat="1" ht="48" hidden="1" customHeight="1">
      <c r="A115" s="47">
        <v>5</v>
      </c>
      <c r="B115" s="64" t="s">
        <v>385</v>
      </c>
      <c r="C115" s="65" t="s">
        <v>317</v>
      </c>
      <c r="D115" s="64" t="s">
        <v>789</v>
      </c>
      <c r="E115" s="65">
        <v>2019</v>
      </c>
      <c r="F115" s="66">
        <v>1400</v>
      </c>
      <c r="G115" s="66"/>
      <c r="H115" s="67" t="s">
        <v>387</v>
      </c>
      <c r="I115" s="66">
        <v>1400</v>
      </c>
      <c r="J115" s="64" t="s">
        <v>77</v>
      </c>
      <c r="K115" s="65" t="s">
        <v>44</v>
      </c>
      <c r="L115" s="65" t="s">
        <v>44</v>
      </c>
      <c r="M115" s="64"/>
    </row>
    <row r="116" spans="1:14" s="10" customFormat="1" ht="61.95" hidden="1" customHeight="1">
      <c r="A116" s="47">
        <v>6</v>
      </c>
      <c r="B116" s="103" t="s">
        <v>388</v>
      </c>
      <c r="C116" s="102" t="s">
        <v>317</v>
      </c>
      <c r="D116" s="103" t="s">
        <v>389</v>
      </c>
      <c r="E116" s="102">
        <v>2019</v>
      </c>
      <c r="F116" s="102">
        <v>570</v>
      </c>
      <c r="G116" s="49"/>
      <c r="H116" s="50" t="s">
        <v>390</v>
      </c>
      <c r="I116" s="102">
        <v>570</v>
      </c>
      <c r="J116" s="60" t="s">
        <v>43</v>
      </c>
      <c r="K116" s="65" t="s">
        <v>194</v>
      </c>
      <c r="L116" s="65" t="s">
        <v>194</v>
      </c>
      <c r="M116" s="64" t="s">
        <v>391</v>
      </c>
    </row>
    <row r="117" spans="1:14" s="16" customFormat="1" ht="45" hidden="1" customHeight="1">
      <c r="A117" s="47">
        <v>7</v>
      </c>
      <c r="B117" s="60" t="s">
        <v>392</v>
      </c>
      <c r="C117" s="47" t="s">
        <v>317</v>
      </c>
      <c r="D117" s="60" t="s">
        <v>393</v>
      </c>
      <c r="E117" s="47" t="s">
        <v>228</v>
      </c>
      <c r="F117" s="49">
        <v>540</v>
      </c>
      <c r="G117" s="49"/>
      <c r="H117" s="73" t="s">
        <v>326</v>
      </c>
      <c r="I117" s="49">
        <v>340</v>
      </c>
      <c r="J117" s="60" t="s">
        <v>394</v>
      </c>
      <c r="K117" s="47" t="s">
        <v>44</v>
      </c>
      <c r="L117" s="47" t="s">
        <v>44</v>
      </c>
      <c r="M117" s="47"/>
    </row>
    <row r="118" spans="1:14" s="16" customFormat="1" ht="48" hidden="1" customHeight="1">
      <c r="A118" s="47">
        <v>8</v>
      </c>
      <c r="B118" s="60" t="s">
        <v>395</v>
      </c>
      <c r="C118" s="47" t="s">
        <v>317</v>
      </c>
      <c r="D118" s="60" t="s">
        <v>393</v>
      </c>
      <c r="E118" s="47" t="s">
        <v>228</v>
      </c>
      <c r="F118" s="49">
        <v>540</v>
      </c>
      <c r="G118" s="49"/>
      <c r="H118" s="73" t="s">
        <v>326</v>
      </c>
      <c r="I118" s="49">
        <v>340</v>
      </c>
      <c r="J118" s="60" t="s">
        <v>394</v>
      </c>
      <c r="K118" s="47" t="s">
        <v>44</v>
      </c>
      <c r="L118" s="47" t="s">
        <v>44</v>
      </c>
      <c r="M118" s="47"/>
    </row>
    <row r="119" spans="1:14" s="7" customFormat="1" ht="52.05" hidden="1" customHeight="1">
      <c r="A119" s="47">
        <v>9</v>
      </c>
      <c r="B119" s="64" t="s">
        <v>396</v>
      </c>
      <c r="C119" s="65" t="s">
        <v>317</v>
      </c>
      <c r="D119" s="64" t="s">
        <v>397</v>
      </c>
      <c r="E119" s="65">
        <v>2019</v>
      </c>
      <c r="F119" s="66">
        <v>500</v>
      </c>
      <c r="G119" s="66"/>
      <c r="H119" s="67" t="s">
        <v>398</v>
      </c>
      <c r="I119" s="66">
        <v>500</v>
      </c>
      <c r="J119" s="64" t="s">
        <v>77</v>
      </c>
      <c r="K119" s="65" t="s">
        <v>44</v>
      </c>
      <c r="L119" s="65" t="s">
        <v>44</v>
      </c>
      <c r="M119" s="64"/>
    </row>
    <row r="120" spans="1:14" s="21" customFormat="1" ht="52.05" hidden="1" customHeight="1">
      <c r="A120" s="47">
        <v>10</v>
      </c>
      <c r="B120" s="64" t="s">
        <v>399</v>
      </c>
      <c r="C120" s="65" t="s">
        <v>317</v>
      </c>
      <c r="D120" s="64" t="s">
        <v>400</v>
      </c>
      <c r="E120" s="47">
        <v>2019</v>
      </c>
      <c r="F120" s="66">
        <v>188</v>
      </c>
      <c r="G120" s="66"/>
      <c r="H120" s="67" t="s">
        <v>401</v>
      </c>
      <c r="I120" s="66">
        <v>188</v>
      </c>
      <c r="J120" s="64" t="s">
        <v>43</v>
      </c>
      <c r="K120" s="65" t="s">
        <v>44</v>
      </c>
      <c r="L120" s="65" t="s">
        <v>44</v>
      </c>
      <c r="M120" s="64"/>
    </row>
    <row r="121" spans="1:14" s="26" customFormat="1" ht="79.05" hidden="1" customHeight="1">
      <c r="A121" s="47">
        <v>11</v>
      </c>
      <c r="B121" s="117" t="s">
        <v>402</v>
      </c>
      <c r="C121" s="118" t="s">
        <v>317</v>
      </c>
      <c r="D121" s="117" t="s">
        <v>403</v>
      </c>
      <c r="E121" s="118">
        <v>2019</v>
      </c>
      <c r="F121" s="102">
        <v>120</v>
      </c>
      <c r="G121" s="102"/>
      <c r="H121" s="50" t="s">
        <v>326</v>
      </c>
      <c r="I121" s="102">
        <v>120</v>
      </c>
      <c r="J121" s="75" t="s">
        <v>34</v>
      </c>
      <c r="K121" s="118" t="s">
        <v>404</v>
      </c>
      <c r="L121" s="118" t="s">
        <v>28</v>
      </c>
      <c r="M121" s="124"/>
    </row>
    <row r="122" spans="1:14" s="26" customFormat="1" ht="54" hidden="1" customHeight="1">
      <c r="A122" s="47">
        <v>12</v>
      </c>
      <c r="B122" s="117" t="s">
        <v>405</v>
      </c>
      <c r="C122" s="118" t="s">
        <v>334</v>
      </c>
      <c r="D122" s="117" t="s">
        <v>406</v>
      </c>
      <c r="E122" s="44" t="s">
        <v>38</v>
      </c>
      <c r="F122" s="102">
        <v>1900</v>
      </c>
      <c r="G122" s="102"/>
      <c r="H122" s="50" t="s">
        <v>268</v>
      </c>
      <c r="I122" s="102">
        <v>1900</v>
      </c>
      <c r="J122" s="75" t="s">
        <v>34</v>
      </c>
      <c r="K122" s="118" t="s">
        <v>407</v>
      </c>
      <c r="L122" s="118" t="s">
        <v>408</v>
      </c>
      <c r="M122" s="124"/>
    </row>
    <row r="123" spans="1:14" s="2" customFormat="1" ht="33" hidden="1" customHeight="1">
      <c r="A123" s="273" t="s">
        <v>73</v>
      </c>
      <c r="B123" s="274"/>
      <c r="C123" s="274"/>
      <c r="D123" s="275"/>
      <c r="E123" s="44"/>
      <c r="F123" s="45">
        <f>SUM(F124:F130)</f>
        <v>7496</v>
      </c>
      <c r="G123" s="45"/>
      <c r="H123" s="45"/>
      <c r="I123" s="45">
        <f>SUM(I124:I130)</f>
        <v>6252</v>
      </c>
      <c r="J123" s="88"/>
      <c r="K123" s="46"/>
      <c r="L123" s="57"/>
      <c r="M123" s="89"/>
    </row>
    <row r="124" spans="1:14" s="3" customFormat="1" ht="51" hidden="1" customHeight="1">
      <c r="A124" s="47">
        <v>1</v>
      </c>
      <c r="B124" s="50" t="s">
        <v>409</v>
      </c>
      <c r="C124" s="49" t="s">
        <v>410</v>
      </c>
      <c r="D124" s="103" t="s">
        <v>411</v>
      </c>
      <c r="E124" s="49" t="s">
        <v>228</v>
      </c>
      <c r="F124" s="49">
        <v>440</v>
      </c>
      <c r="G124" s="49"/>
      <c r="H124" s="50" t="s">
        <v>326</v>
      </c>
      <c r="I124" s="49">
        <v>440</v>
      </c>
      <c r="J124" s="50" t="s">
        <v>77</v>
      </c>
      <c r="K124" s="47" t="s">
        <v>79</v>
      </c>
      <c r="L124" s="47" t="s">
        <v>79</v>
      </c>
      <c r="M124" s="60"/>
    </row>
    <row r="125" spans="1:14" s="27" customFormat="1" ht="51" hidden="1" customHeight="1">
      <c r="A125" s="47">
        <v>2</v>
      </c>
      <c r="B125" s="50" t="s">
        <v>412</v>
      </c>
      <c r="C125" s="49" t="s">
        <v>317</v>
      </c>
      <c r="D125" s="50" t="s">
        <v>413</v>
      </c>
      <c r="E125" s="49">
        <v>2019</v>
      </c>
      <c r="F125" s="49">
        <v>800</v>
      </c>
      <c r="G125" s="49"/>
      <c r="H125" s="50" t="s">
        <v>326</v>
      </c>
      <c r="I125" s="49">
        <v>800</v>
      </c>
      <c r="J125" s="50" t="s">
        <v>77</v>
      </c>
      <c r="K125" s="49" t="s">
        <v>414</v>
      </c>
      <c r="L125" s="47" t="s">
        <v>79</v>
      </c>
      <c r="M125" s="60"/>
    </row>
    <row r="126" spans="1:14" s="3" customFormat="1" ht="64.95" hidden="1" customHeight="1">
      <c r="A126" s="47">
        <v>3</v>
      </c>
      <c r="B126" s="60" t="s">
        <v>415</v>
      </c>
      <c r="C126" s="47" t="s">
        <v>317</v>
      </c>
      <c r="D126" s="60" t="s">
        <v>790</v>
      </c>
      <c r="E126" s="47">
        <v>2019</v>
      </c>
      <c r="F126" s="49">
        <v>2477</v>
      </c>
      <c r="G126" s="49"/>
      <c r="H126" s="50" t="s">
        <v>417</v>
      </c>
      <c r="I126" s="49">
        <v>1800</v>
      </c>
      <c r="J126" s="60" t="s">
        <v>418</v>
      </c>
      <c r="K126" s="47" t="s">
        <v>95</v>
      </c>
      <c r="L126" s="47" t="s">
        <v>95</v>
      </c>
      <c r="M126" s="60"/>
    </row>
    <row r="127" spans="1:14" s="3" customFormat="1" ht="84" hidden="1" customHeight="1">
      <c r="A127" s="47">
        <v>4</v>
      </c>
      <c r="B127" s="60" t="s">
        <v>419</v>
      </c>
      <c r="C127" s="47" t="s">
        <v>317</v>
      </c>
      <c r="D127" s="60" t="s">
        <v>791</v>
      </c>
      <c r="E127" s="47" t="s">
        <v>228</v>
      </c>
      <c r="F127" s="49">
        <v>1767</v>
      </c>
      <c r="G127" s="49"/>
      <c r="H127" s="50" t="s">
        <v>421</v>
      </c>
      <c r="I127" s="49">
        <v>1200</v>
      </c>
      <c r="J127" s="60" t="s">
        <v>422</v>
      </c>
      <c r="K127" s="47" t="s">
        <v>423</v>
      </c>
      <c r="L127" s="47" t="s">
        <v>423</v>
      </c>
      <c r="M127" s="60"/>
    </row>
    <row r="128" spans="1:14" s="20" customFormat="1" ht="60" hidden="1" customHeight="1">
      <c r="A128" s="47">
        <v>5</v>
      </c>
      <c r="B128" s="64" t="s">
        <v>424</v>
      </c>
      <c r="C128" s="65" t="s">
        <v>317</v>
      </c>
      <c r="D128" s="60" t="s">
        <v>792</v>
      </c>
      <c r="E128" s="65">
        <v>2019</v>
      </c>
      <c r="F128" s="49">
        <v>1000</v>
      </c>
      <c r="G128" s="49"/>
      <c r="H128" s="50" t="s">
        <v>426</v>
      </c>
      <c r="I128" s="49">
        <v>1000</v>
      </c>
      <c r="J128" s="60" t="s">
        <v>427</v>
      </c>
      <c r="K128" s="65" t="s">
        <v>292</v>
      </c>
      <c r="L128" s="65" t="s">
        <v>793</v>
      </c>
      <c r="M128" s="64"/>
    </row>
    <row r="129" spans="1:228" s="16" customFormat="1" ht="70.2" hidden="1" customHeight="1">
      <c r="A129" s="47">
        <v>6</v>
      </c>
      <c r="B129" s="60" t="s">
        <v>429</v>
      </c>
      <c r="C129" s="47" t="s">
        <v>317</v>
      </c>
      <c r="D129" s="60" t="s">
        <v>430</v>
      </c>
      <c r="E129" s="47" t="s">
        <v>228</v>
      </c>
      <c r="F129" s="49">
        <v>519</v>
      </c>
      <c r="G129" s="49"/>
      <c r="H129" s="50" t="s">
        <v>431</v>
      </c>
      <c r="I129" s="49">
        <v>519</v>
      </c>
      <c r="J129" s="60" t="s">
        <v>53</v>
      </c>
      <c r="K129" s="47" t="s">
        <v>432</v>
      </c>
      <c r="L129" s="47" t="s">
        <v>432</v>
      </c>
      <c r="M129" s="47"/>
    </row>
    <row r="130" spans="1:228" s="3" customFormat="1" ht="49.2" hidden="1" customHeight="1">
      <c r="A130" s="47">
        <v>7</v>
      </c>
      <c r="B130" s="60" t="s">
        <v>433</v>
      </c>
      <c r="C130" s="57" t="s">
        <v>317</v>
      </c>
      <c r="D130" s="60" t="s">
        <v>794</v>
      </c>
      <c r="E130" s="44" t="s">
        <v>38</v>
      </c>
      <c r="F130" s="72">
        <v>493</v>
      </c>
      <c r="G130" s="72"/>
      <c r="H130" s="73" t="s">
        <v>435</v>
      </c>
      <c r="I130" s="72">
        <v>493</v>
      </c>
      <c r="J130" s="75" t="s">
        <v>43</v>
      </c>
      <c r="K130" s="57" t="s">
        <v>104</v>
      </c>
      <c r="L130" s="57" t="s">
        <v>104</v>
      </c>
      <c r="M130" s="60"/>
    </row>
    <row r="131" spans="1:228" s="2" customFormat="1" ht="37.049999999999997" hidden="1" customHeight="1">
      <c r="A131" s="273" t="s">
        <v>436</v>
      </c>
      <c r="B131" s="274"/>
      <c r="C131" s="274"/>
      <c r="D131" s="275"/>
      <c r="E131" s="44"/>
      <c r="F131" s="45">
        <f>SUM(F132:F140)</f>
        <v>255195</v>
      </c>
      <c r="G131" s="45">
        <f>SUM(G132:G140)</f>
        <v>1500</v>
      </c>
      <c r="H131" s="45"/>
      <c r="I131" s="45">
        <f>SUM(I132:I140)</f>
        <v>142648.1</v>
      </c>
      <c r="J131" s="88"/>
      <c r="K131" s="46"/>
      <c r="L131" s="57"/>
      <c r="M131" s="89"/>
    </row>
    <row r="132" spans="1:228" s="2" customFormat="1" ht="49.2" hidden="1" customHeight="1">
      <c r="A132" s="47">
        <v>1</v>
      </c>
      <c r="B132" s="50" t="s">
        <v>437</v>
      </c>
      <c r="C132" s="76" t="s">
        <v>317</v>
      </c>
      <c r="D132" s="50" t="s">
        <v>438</v>
      </c>
      <c r="E132" s="76" t="s">
        <v>228</v>
      </c>
      <c r="F132" s="49">
        <v>28560</v>
      </c>
      <c r="G132" s="45"/>
      <c r="H132" s="50" t="s">
        <v>439</v>
      </c>
      <c r="I132" s="49">
        <v>19992</v>
      </c>
      <c r="J132" s="50" t="s">
        <v>311</v>
      </c>
      <c r="K132" s="65" t="s">
        <v>35</v>
      </c>
      <c r="L132" s="65" t="s">
        <v>35</v>
      </c>
      <c r="M132" s="89"/>
    </row>
    <row r="133" spans="1:228" s="28" customFormat="1" ht="61.05" hidden="1" customHeight="1">
      <c r="A133" s="57">
        <v>2</v>
      </c>
      <c r="B133" s="50" t="s">
        <v>440</v>
      </c>
      <c r="C133" s="65" t="s">
        <v>334</v>
      </c>
      <c r="D133" s="50" t="s">
        <v>441</v>
      </c>
      <c r="E133" s="47" t="s">
        <v>228</v>
      </c>
      <c r="F133" s="49">
        <v>50803</v>
      </c>
      <c r="G133" s="49"/>
      <c r="H133" s="50" t="s">
        <v>439</v>
      </c>
      <c r="I133" s="49">
        <f>F133*0.7</f>
        <v>35562.1</v>
      </c>
      <c r="J133" s="60" t="s">
        <v>442</v>
      </c>
      <c r="K133" s="65" t="s">
        <v>35</v>
      </c>
      <c r="L133" s="65" t="s">
        <v>35</v>
      </c>
      <c r="M133" s="60"/>
    </row>
    <row r="134" spans="1:228" s="7" customFormat="1" ht="69" hidden="1" customHeight="1">
      <c r="A134" s="47">
        <v>3</v>
      </c>
      <c r="B134" s="73" t="s">
        <v>443</v>
      </c>
      <c r="C134" s="65" t="s">
        <v>334</v>
      </c>
      <c r="D134" s="64" t="s">
        <v>795</v>
      </c>
      <c r="E134" s="65" t="s">
        <v>92</v>
      </c>
      <c r="F134" s="66">
        <v>5594</v>
      </c>
      <c r="G134" s="66">
        <v>1500</v>
      </c>
      <c r="H134" s="67" t="s">
        <v>108</v>
      </c>
      <c r="I134" s="66">
        <v>4094</v>
      </c>
      <c r="J134" s="64" t="s">
        <v>445</v>
      </c>
      <c r="K134" s="65" t="s">
        <v>35</v>
      </c>
      <c r="L134" s="65" t="s">
        <v>35</v>
      </c>
      <c r="M134" s="64"/>
    </row>
    <row r="135" spans="1:228" s="3" customFormat="1" ht="55.95" hidden="1" customHeight="1">
      <c r="A135" s="57">
        <v>4</v>
      </c>
      <c r="B135" s="75" t="s">
        <v>446</v>
      </c>
      <c r="C135" s="57" t="s">
        <v>317</v>
      </c>
      <c r="D135" s="75" t="s">
        <v>796</v>
      </c>
      <c r="E135" s="44" t="s">
        <v>228</v>
      </c>
      <c r="F135" s="72">
        <v>42238</v>
      </c>
      <c r="G135" s="72"/>
      <c r="H135" s="73" t="s">
        <v>448</v>
      </c>
      <c r="I135" s="72">
        <v>15000</v>
      </c>
      <c r="J135" s="75" t="s">
        <v>449</v>
      </c>
      <c r="K135" s="57" t="s">
        <v>450</v>
      </c>
      <c r="L135" s="57" t="s">
        <v>450</v>
      </c>
      <c r="M135" s="68"/>
    </row>
    <row r="136" spans="1:228" s="3" customFormat="1" ht="51" hidden="1" customHeight="1">
      <c r="A136" s="47">
        <v>5</v>
      </c>
      <c r="B136" s="75" t="s">
        <v>451</v>
      </c>
      <c r="C136" s="59" t="s">
        <v>317</v>
      </c>
      <c r="D136" s="75" t="s">
        <v>797</v>
      </c>
      <c r="E136" s="44" t="s">
        <v>228</v>
      </c>
      <c r="F136" s="72">
        <v>31000</v>
      </c>
      <c r="G136" s="72"/>
      <c r="H136" s="73" t="s">
        <v>453</v>
      </c>
      <c r="I136" s="72">
        <v>15000</v>
      </c>
      <c r="J136" s="75" t="s">
        <v>798</v>
      </c>
      <c r="K136" s="57" t="s">
        <v>455</v>
      </c>
      <c r="L136" s="65" t="s">
        <v>35</v>
      </c>
      <c r="M136" s="64"/>
    </row>
    <row r="137" spans="1:228" s="3" customFormat="1" ht="51" hidden="1" customHeight="1">
      <c r="A137" s="57">
        <v>6</v>
      </c>
      <c r="B137" s="75" t="s">
        <v>456</v>
      </c>
      <c r="C137" s="59" t="s">
        <v>317</v>
      </c>
      <c r="D137" s="75" t="s">
        <v>457</v>
      </c>
      <c r="E137" s="44" t="s">
        <v>228</v>
      </c>
      <c r="F137" s="72">
        <v>11000</v>
      </c>
      <c r="G137" s="72"/>
      <c r="H137" s="73" t="s">
        <v>458</v>
      </c>
      <c r="I137" s="66">
        <v>6000</v>
      </c>
      <c r="J137" s="73" t="s">
        <v>34</v>
      </c>
      <c r="K137" s="57" t="s">
        <v>459</v>
      </c>
      <c r="L137" s="65" t="s">
        <v>35</v>
      </c>
      <c r="M137" s="64"/>
    </row>
    <row r="138" spans="1:228" s="5" customFormat="1" ht="52.05" hidden="1" customHeight="1">
      <c r="A138" s="47">
        <v>7</v>
      </c>
      <c r="B138" s="75" t="s">
        <v>460</v>
      </c>
      <c r="C138" s="57" t="s">
        <v>317</v>
      </c>
      <c r="D138" s="75" t="s">
        <v>461</v>
      </c>
      <c r="E138" s="47" t="s">
        <v>228</v>
      </c>
      <c r="F138" s="72">
        <v>21000</v>
      </c>
      <c r="G138" s="73"/>
      <c r="H138" s="73" t="s">
        <v>462</v>
      </c>
      <c r="I138" s="72">
        <v>17000</v>
      </c>
      <c r="J138" s="73" t="s">
        <v>34</v>
      </c>
      <c r="K138" s="57" t="s">
        <v>463</v>
      </c>
      <c r="L138" s="65" t="s">
        <v>35</v>
      </c>
      <c r="M138" s="100"/>
    </row>
    <row r="139" spans="1:228" ht="54" hidden="1" customHeight="1">
      <c r="A139" s="57">
        <v>8</v>
      </c>
      <c r="B139" s="75" t="s">
        <v>464</v>
      </c>
      <c r="C139" s="59" t="s">
        <v>317</v>
      </c>
      <c r="D139" s="75" t="s">
        <v>465</v>
      </c>
      <c r="E139" s="44" t="s">
        <v>228</v>
      </c>
      <c r="F139" s="72">
        <v>30000</v>
      </c>
      <c r="G139" s="73"/>
      <c r="H139" s="73" t="s">
        <v>466</v>
      </c>
      <c r="I139" s="72">
        <v>10000</v>
      </c>
      <c r="J139" s="73" t="s">
        <v>34</v>
      </c>
      <c r="K139" s="57" t="s">
        <v>130</v>
      </c>
      <c r="L139" s="65" t="s">
        <v>35</v>
      </c>
      <c r="M139" s="47"/>
    </row>
    <row r="140" spans="1:228" s="5" customFormat="1" ht="52.05" hidden="1" customHeight="1">
      <c r="A140" s="47">
        <v>9</v>
      </c>
      <c r="B140" s="75" t="s">
        <v>467</v>
      </c>
      <c r="C140" s="57" t="s">
        <v>317</v>
      </c>
      <c r="D140" s="75" t="s">
        <v>468</v>
      </c>
      <c r="E140" s="47" t="s">
        <v>228</v>
      </c>
      <c r="F140" s="72">
        <v>35000</v>
      </c>
      <c r="G140" s="73"/>
      <c r="H140" s="73" t="s">
        <v>326</v>
      </c>
      <c r="I140" s="72">
        <v>20000</v>
      </c>
      <c r="J140" s="73" t="s">
        <v>34</v>
      </c>
      <c r="K140" s="57" t="s">
        <v>114</v>
      </c>
      <c r="L140" s="65" t="s">
        <v>35</v>
      </c>
      <c r="M140" s="100"/>
    </row>
    <row r="141" spans="1:228" s="14" customFormat="1" ht="31.05" hidden="1" customHeight="1">
      <c r="A141" s="268" t="s">
        <v>469</v>
      </c>
      <c r="B141" s="269"/>
      <c r="C141" s="269"/>
      <c r="D141" s="270"/>
      <c r="E141" s="79"/>
      <c r="F141" s="45">
        <f>SUM(F142:F145)</f>
        <v>34100</v>
      </c>
      <c r="G141" s="45">
        <f>SUM(G142:G145)</f>
        <v>1000</v>
      </c>
      <c r="H141" s="45"/>
      <c r="I141" s="45">
        <f>SUM(I142:I145)</f>
        <v>14100</v>
      </c>
      <c r="J141" s="99"/>
      <c r="K141" s="46"/>
      <c r="L141" s="46"/>
      <c r="M141" s="100"/>
    </row>
    <row r="142" spans="1:228" s="5" customFormat="1" ht="72" hidden="1" customHeight="1">
      <c r="A142" s="57">
        <v>1</v>
      </c>
      <c r="B142" s="64" t="s">
        <v>470</v>
      </c>
      <c r="C142" s="65" t="s">
        <v>317</v>
      </c>
      <c r="D142" s="64" t="s">
        <v>471</v>
      </c>
      <c r="E142" s="44" t="s">
        <v>228</v>
      </c>
      <c r="F142" s="66">
        <v>26000</v>
      </c>
      <c r="G142" s="66"/>
      <c r="H142" s="67" t="s">
        <v>472</v>
      </c>
      <c r="I142" s="66">
        <v>8000</v>
      </c>
      <c r="J142" s="64" t="s">
        <v>34</v>
      </c>
      <c r="K142" s="65" t="s">
        <v>167</v>
      </c>
      <c r="L142" s="65" t="s">
        <v>161</v>
      </c>
      <c r="M142" s="64"/>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7"/>
    </row>
    <row r="143" spans="1:228" s="5" customFormat="1" ht="60" hidden="1" customHeight="1">
      <c r="A143" s="57">
        <v>2</v>
      </c>
      <c r="B143" s="64" t="s">
        <v>473</v>
      </c>
      <c r="C143" s="65" t="s">
        <v>341</v>
      </c>
      <c r="D143" s="64" t="s">
        <v>799</v>
      </c>
      <c r="E143" s="65" t="s">
        <v>800</v>
      </c>
      <c r="F143" s="66">
        <v>5000</v>
      </c>
      <c r="G143" s="66">
        <v>1000</v>
      </c>
      <c r="H143" s="67" t="s">
        <v>165</v>
      </c>
      <c r="I143" s="66">
        <v>3000</v>
      </c>
      <c r="J143" s="64" t="s">
        <v>43</v>
      </c>
      <c r="K143" s="65" t="s">
        <v>476</v>
      </c>
      <c r="L143" s="65" t="s">
        <v>161</v>
      </c>
      <c r="M143" s="64"/>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7"/>
    </row>
    <row r="144" spans="1:228" s="5" customFormat="1" ht="58.95" hidden="1" customHeight="1">
      <c r="A144" s="57">
        <v>3</v>
      </c>
      <c r="B144" s="64" t="s">
        <v>477</v>
      </c>
      <c r="C144" s="65" t="s">
        <v>341</v>
      </c>
      <c r="D144" s="64" t="s">
        <v>801</v>
      </c>
      <c r="E144" s="65" t="s">
        <v>802</v>
      </c>
      <c r="F144" s="66">
        <v>2500</v>
      </c>
      <c r="G144" s="66"/>
      <c r="H144" s="67" t="s">
        <v>480</v>
      </c>
      <c r="I144" s="66">
        <v>2500</v>
      </c>
      <c r="J144" s="64" t="s">
        <v>43</v>
      </c>
      <c r="K144" s="65" t="s">
        <v>481</v>
      </c>
      <c r="L144" s="65" t="s">
        <v>161</v>
      </c>
      <c r="M144" s="64"/>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7"/>
      <c r="HT144" s="7"/>
    </row>
    <row r="145" spans="1:228" s="16" customFormat="1" ht="94.05" hidden="1" customHeight="1">
      <c r="A145" s="57">
        <v>4</v>
      </c>
      <c r="B145" s="60" t="s">
        <v>482</v>
      </c>
      <c r="C145" s="47" t="s">
        <v>317</v>
      </c>
      <c r="D145" s="75" t="s">
        <v>483</v>
      </c>
      <c r="E145" s="47">
        <v>2019</v>
      </c>
      <c r="F145" s="72">
        <v>600</v>
      </c>
      <c r="G145" s="72"/>
      <c r="H145" s="73" t="s">
        <v>484</v>
      </c>
      <c r="I145" s="72">
        <v>600</v>
      </c>
      <c r="J145" s="60" t="s">
        <v>485</v>
      </c>
      <c r="K145" s="57" t="s">
        <v>803</v>
      </c>
      <c r="L145" s="57" t="s">
        <v>803</v>
      </c>
      <c r="M145" s="57"/>
    </row>
    <row r="146" spans="1:228" s="5" customFormat="1" ht="31.95" hidden="1" customHeight="1">
      <c r="A146" s="268" t="s">
        <v>804</v>
      </c>
      <c r="B146" s="269"/>
      <c r="C146" s="269"/>
      <c r="D146" s="270"/>
      <c r="E146" s="65"/>
      <c r="F146" s="43">
        <f>SUM(F147,F162,F168,F180,F190,F199,F203,F212)</f>
        <v>1233402.0900000001</v>
      </c>
      <c r="G146" s="43">
        <f>SUM(G147,G162,G168,G180,G190,G199,G203,G212)</f>
        <v>1420</v>
      </c>
      <c r="H146" s="43"/>
      <c r="I146" s="43">
        <f>SUM(I147,I162,I168,I180,I190,I199,I203,I212)</f>
        <v>354627</v>
      </c>
      <c r="J146" s="64"/>
      <c r="K146" s="65"/>
      <c r="L146" s="65"/>
      <c r="M146" s="64"/>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7"/>
      <c r="HT146" s="7"/>
    </row>
    <row r="147" spans="1:228" s="2" customFormat="1" ht="33" hidden="1" customHeight="1">
      <c r="A147" s="267" t="s">
        <v>805</v>
      </c>
      <c r="B147" s="267"/>
      <c r="C147" s="267"/>
      <c r="D147" s="267"/>
      <c r="E147" s="44"/>
      <c r="F147" s="45">
        <f>SUM(F148:F155,F156:F161)</f>
        <v>154533.09</v>
      </c>
      <c r="G147" s="45">
        <f>SUM(G148:G155,G156:G161)</f>
        <v>420</v>
      </c>
      <c r="H147" s="45"/>
      <c r="I147" s="45">
        <f>SUM(I148:I155,I156:I161)</f>
        <v>50303</v>
      </c>
      <c r="J147" s="88"/>
      <c r="K147" s="46"/>
      <c r="L147" s="57"/>
      <c r="M147" s="89"/>
    </row>
    <row r="148" spans="1:228" s="7" customFormat="1" ht="79.95" hidden="1" customHeight="1">
      <c r="A148" s="47">
        <v>1</v>
      </c>
      <c r="B148" s="75" t="s">
        <v>489</v>
      </c>
      <c r="C148" s="57" t="s">
        <v>317</v>
      </c>
      <c r="D148" s="75" t="s">
        <v>490</v>
      </c>
      <c r="E148" s="47" t="s">
        <v>491</v>
      </c>
      <c r="F148" s="72">
        <v>100000</v>
      </c>
      <c r="G148" s="73"/>
      <c r="H148" s="73" t="s">
        <v>492</v>
      </c>
      <c r="I148" s="72">
        <v>10000</v>
      </c>
      <c r="J148" s="50" t="s">
        <v>493</v>
      </c>
      <c r="K148" s="57" t="s">
        <v>494</v>
      </c>
      <c r="L148" s="57" t="s">
        <v>494</v>
      </c>
      <c r="M148" s="60"/>
    </row>
    <row r="149" spans="1:228" s="29" customFormat="1" ht="69" hidden="1" customHeight="1">
      <c r="A149" s="80">
        <v>2</v>
      </c>
      <c r="B149" s="60" t="s">
        <v>495</v>
      </c>
      <c r="C149" s="47" t="s">
        <v>317</v>
      </c>
      <c r="D149" s="125" t="s">
        <v>806</v>
      </c>
      <c r="E149" s="47">
        <v>2019</v>
      </c>
      <c r="F149" s="49">
        <v>5500</v>
      </c>
      <c r="G149" s="49"/>
      <c r="H149" s="50" t="s">
        <v>326</v>
      </c>
      <c r="I149" s="49">
        <v>5500</v>
      </c>
      <c r="J149" s="58" t="s">
        <v>43</v>
      </c>
      <c r="K149" s="47" t="s">
        <v>35</v>
      </c>
      <c r="L149" s="47" t="s">
        <v>35</v>
      </c>
      <c r="M149" s="60"/>
    </row>
    <row r="150" spans="1:228" s="29" customFormat="1" ht="54" hidden="1" customHeight="1">
      <c r="A150" s="47">
        <v>3</v>
      </c>
      <c r="B150" s="117" t="s">
        <v>497</v>
      </c>
      <c r="C150" s="118" t="s">
        <v>334</v>
      </c>
      <c r="D150" s="126" t="s">
        <v>498</v>
      </c>
      <c r="E150" s="47" t="s">
        <v>38</v>
      </c>
      <c r="F150" s="49">
        <v>5000</v>
      </c>
      <c r="G150" s="49">
        <v>220</v>
      </c>
      <c r="H150" s="50" t="s">
        <v>268</v>
      </c>
      <c r="I150" s="49">
        <v>4780</v>
      </c>
      <c r="J150" s="75" t="s">
        <v>34</v>
      </c>
      <c r="K150" s="47" t="s">
        <v>499</v>
      </c>
      <c r="L150" s="47" t="s">
        <v>500</v>
      </c>
      <c r="M150" s="60"/>
    </row>
    <row r="151" spans="1:228" s="29" customFormat="1" ht="69" hidden="1" customHeight="1">
      <c r="A151" s="80">
        <v>4</v>
      </c>
      <c r="B151" s="117" t="s">
        <v>501</v>
      </c>
      <c r="C151" s="118" t="s">
        <v>317</v>
      </c>
      <c r="D151" s="126" t="s">
        <v>807</v>
      </c>
      <c r="E151" s="47" t="s">
        <v>228</v>
      </c>
      <c r="F151" s="102">
        <v>1564</v>
      </c>
      <c r="G151" s="102"/>
      <c r="H151" s="50" t="s">
        <v>326</v>
      </c>
      <c r="I151" s="102">
        <v>1564</v>
      </c>
      <c r="J151" s="75" t="s">
        <v>34</v>
      </c>
      <c r="K151" s="118" t="s">
        <v>194</v>
      </c>
      <c r="L151" s="118" t="s">
        <v>194</v>
      </c>
      <c r="M151" s="60"/>
    </row>
    <row r="152" spans="1:228" s="29" customFormat="1" ht="55.95" hidden="1" customHeight="1">
      <c r="A152" s="47">
        <v>5</v>
      </c>
      <c r="B152" s="117" t="s">
        <v>503</v>
      </c>
      <c r="C152" s="118" t="s">
        <v>317</v>
      </c>
      <c r="D152" s="126" t="s">
        <v>504</v>
      </c>
      <c r="E152" s="118">
        <v>2019</v>
      </c>
      <c r="F152" s="102">
        <v>280</v>
      </c>
      <c r="G152" s="102"/>
      <c r="H152" s="50" t="s">
        <v>326</v>
      </c>
      <c r="I152" s="102">
        <v>280</v>
      </c>
      <c r="J152" s="75" t="s">
        <v>34</v>
      </c>
      <c r="K152" s="118" t="s">
        <v>505</v>
      </c>
      <c r="L152" s="118" t="s">
        <v>408</v>
      </c>
      <c r="M152" s="60"/>
    </row>
    <row r="153" spans="1:228" s="29" customFormat="1" ht="54" hidden="1" customHeight="1">
      <c r="A153" s="80">
        <v>6</v>
      </c>
      <c r="B153" s="117" t="s">
        <v>506</v>
      </c>
      <c r="C153" s="47" t="s">
        <v>334</v>
      </c>
      <c r="D153" s="126" t="s">
        <v>507</v>
      </c>
      <c r="E153" s="47">
        <v>2019</v>
      </c>
      <c r="F153" s="49">
        <v>1500</v>
      </c>
      <c r="G153" s="49"/>
      <c r="H153" s="50" t="s">
        <v>326</v>
      </c>
      <c r="I153" s="102">
        <v>1500</v>
      </c>
      <c r="J153" s="75" t="s">
        <v>34</v>
      </c>
      <c r="K153" s="118" t="s">
        <v>505</v>
      </c>
      <c r="L153" s="47" t="s">
        <v>79</v>
      </c>
      <c r="M153" s="60"/>
    </row>
    <row r="154" spans="1:228" s="16" customFormat="1" ht="75" hidden="1" customHeight="1">
      <c r="A154" s="47">
        <v>7</v>
      </c>
      <c r="B154" s="60" t="s">
        <v>508</v>
      </c>
      <c r="C154" s="47" t="s">
        <v>334</v>
      </c>
      <c r="D154" s="125" t="s">
        <v>509</v>
      </c>
      <c r="E154" s="47" t="s">
        <v>228</v>
      </c>
      <c r="F154" s="49">
        <v>1228</v>
      </c>
      <c r="G154" s="49"/>
      <c r="H154" s="50" t="s">
        <v>326</v>
      </c>
      <c r="I154" s="49">
        <v>614</v>
      </c>
      <c r="J154" s="75" t="s">
        <v>34</v>
      </c>
      <c r="K154" s="47" t="s">
        <v>505</v>
      </c>
      <c r="L154" s="47" t="s">
        <v>510</v>
      </c>
      <c r="M154" s="47"/>
    </row>
    <row r="155" spans="1:228" s="23" customFormat="1" ht="102" hidden="1" customHeight="1">
      <c r="A155" s="80">
        <v>8</v>
      </c>
      <c r="B155" s="60" t="s">
        <v>511</v>
      </c>
      <c r="C155" s="47" t="s">
        <v>317</v>
      </c>
      <c r="D155" s="60" t="s">
        <v>512</v>
      </c>
      <c r="E155" s="47" t="s">
        <v>228</v>
      </c>
      <c r="F155" s="49">
        <v>15000</v>
      </c>
      <c r="G155" s="49"/>
      <c r="H155" s="116" t="s">
        <v>513</v>
      </c>
      <c r="I155" s="72">
        <v>5000</v>
      </c>
      <c r="J155" s="75" t="s">
        <v>34</v>
      </c>
      <c r="K155" s="47" t="s">
        <v>499</v>
      </c>
      <c r="L155" s="47" t="s">
        <v>500</v>
      </c>
      <c r="M155" s="47"/>
    </row>
    <row r="156" spans="1:228" s="7" customFormat="1" ht="59.1" hidden="1" customHeight="1">
      <c r="A156" s="47">
        <v>9</v>
      </c>
      <c r="B156" s="64" t="s">
        <v>808</v>
      </c>
      <c r="C156" s="65" t="s">
        <v>317</v>
      </c>
      <c r="D156" s="64" t="s">
        <v>809</v>
      </c>
      <c r="E156" s="47">
        <v>2019</v>
      </c>
      <c r="F156" s="66">
        <v>12047</v>
      </c>
      <c r="G156" s="66"/>
      <c r="H156" s="67" t="s">
        <v>810</v>
      </c>
      <c r="I156" s="66">
        <v>12047</v>
      </c>
      <c r="J156" s="64" t="s">
        <v>43</v>
      </c>
      <c r="K156" s="65" t="s">
        <v>499</v>
      </c>
      <c r="L156" s="65" t="s">
        <v>500</v>
      </c>
      <c r="M156" s="64"/>
    </row>
    <row r="157" spans="1:228" s="15" customFormat="1" ht="91.95" hidden="1" customHeight="1">
      <c r="A157" s="80">
        <v>10</v>
      </c>
      <c r="B157" s="50" t="s">
        <v>514</v>
      </c>
      <c r="C157" s="49" t="s">
        <v>317</v>
      </c>
      <c r="D157" s="50" t="s">
        <v>515</v>
      </c>
      <c r="E157" s="49" t="s">
        <v>228</v>
      </c>
      <c r="F157" s="49">
        <v>6796.09</v>
      </c>
      <c r="G157" s="49">
        <v>200</v>
      </c>
      <c r="H157" s="50" t="s">
        <v>516</v>
      </c>
      <c r="I157" s="49">
        <v>4000</v>
      </c>
      <c r="J157" s="50" t="s">
        <v>34</v>
      </c>
      <c r="K157" s="49" t="s">
        <v>35</v>
      </c>
      <c r="L157" s="49" t="s">
        <v>35</v>
      </c>
      <c r="M157" s="60"/>
      <c r="N157" s="139"/>
    </row>
    <row r="158" spans="1:228" s="10" customFormat="1" ht="48" hidden="1" customHeight="1">
      <c r="A158" s="47">
        <v>11</v>
      </c>
      <c r="B158" s="103" t="s">
        <v>517</v>
      </c>
      <c r="C158" s="102" t="s">
        <v>317</v>
      </c>
      <c r="D158" s="103" t="s">
        <v>518</v>
      </c>
      <c r="E158" s="102" t="s">
        <v>228</v>
      </c>
      <c r="F158" s="102">
        <v>1000</v>
      </c>
      <c r="G158" s="49"/>
      <c r="H158" s="50" t="s">
        <v>390</v>
      </c>
      <c r="I158" s="102">
        <v>400</v>
      </c>
      <c r="J158" s="60" t="s">
        <v>34</v>
      </c>
      <c r="K158" s="65" t="s">
        <v>194</v>
      </c>
      <c r="L158" s="65" t="s">
        <v>194</v>
      </c>
      <c r="M158" s="64"/>
    </row>
    <row r="159" spans="1:228" s="15" customFormat="1" ht="64.05" hidden="1" customHeight="1">
      <c r="A159" s="80">
        <v>12</v>
      </c>
      <c r="B159" s="75" t="s">
        <v>519</v>
      </c>
      <c r="C159" s="57" t="s">
        <v>317</v>
      </c>
      <c r="D159" s="75" t="s">
        <v>520</v>
      </c>
      <c r="E159" s="47">
        <v>2019</v>
      </c>
      <c r="F159" s="72">
        <v>1391</v>
      </c>
      <c r="G159" s="72"/>
      <c r="H159" s="73" t="s">
        <v>521</v>
      </c>
      <c r="I159" s="72">
        <v>1391</v>
      </c>
      <c r="J159" s="75" t="s">
        <v>77</v>
      </c>
      <c r="K159" s="57" t="s">
        <v>522</v>
      </c>
      <c r="L159" s="57" t="s">
        <v>523</v>
      </c>
      <c r="M159" s="60"/>
    </row>
    <row r="160" spans="1:228" s="30" customFormat="1" ht="64.05" hidden="1" customHeight="1">
      <c r="A160" s="47">
        <v>13</v>
      </c>
      <c r="B160" s="103" t="s">
        <v>524</v>
      </c>
      <c r="C160" s="127" t="s">
        <v>317</v>
      </c>
      <c r="D160" s="128" t="s">
        <v>525</v>
      </c>
      <c r="E160" s="102">
        <v>2019</v>
      </c>
      <c r="F160" s="127">
        <v>1127</v>
      </c>
      <c r="G160" s="72"/>
      <c r="H160" s="73" t="s">
        <v>376</v>
      </c>
      <c r="I160" s="127">
        <v>1127</v>
      </c>
      <c r="J160" s="75" t="s">
        <v>77</v>
      </c>
      <c r="K160" s="57" t="s">
        <v>811</v>
      </c>
      <c r="L160" s="57" t="s">
        <v>523</v>
      </c>
      <c r="M160" s="60"/>
    </row>
    <row r="161" spans="1:228" s="30" customFormat="1" ht="112.05" hidden="1" customHeight="1">
      <c r="A161" s="80">
        <v>14</v>
      </c>
      <c r="B161" s="103" t="s">
        <v>526</v>
      </c>
      <c r="C161" s="102" t="s">
        <v>317</v>
      </c>
      <c r="D161" s="103" t="s">
        <v>527</v>
      </c>
      <c r="E161" s="102">
        <v>2019</v>
      </c>
      <c r="F161" s="102">
        <v>2100</v>
      </c>
      <c r="G161" s="72"/>
      <c r="H161" s="73" t="s">
        <v>376</v>
      </c>
      <c r="I161" s="102">
        <v>2100</v>
      </c>
      <c r="J161" s="102" t="s">
        <v>77</v>
      </c>
      <c r="K161" s="102" t="s">
        <v>181</v>
      </c>
      <c r="L161" s="102" t="s">
        <v>181</v>
      </c>
      <c r="M161" s="60"/>
    </row>
    <row r="162" spans="1:228" s="5" customFormat="1" ht="34.049999999999997" hidden="1" customHeight="1">
      <c r="A162" s="271" t="s">
        <v>528</v>
      </c>
      <c r="B162" s="271"/>
      <c r="C162" s="271"/>
      <c r="D162" s="271"/>
      <c r="E162" s="65"/>
      <c r="F162" s="43">
        <f>SUM(F163:F167)</f>
        <v>61835</v>
      </c>
      <c r="G162" s="43"/>
      <c r="H162" s="43"/>
      <c r="I162" s="43">
        <f>SUM(I163:I167)</f>
        <v>29600</v>
      </c>
      <c r="J162" s="64"/>
      <c r="K162" s="65"/>
      <c r="L162" s="65"/>
      <c r="M162" s="64"/>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7"/>
      <c r="HT162" s="7"/>
    </row>
    <row r="163" spans="1:228" s="31" customFormat="1" ht="66.599999999999994" customHeight="1">
      <c r="A163" s="47">
        <v>1</v>
      </c>
      <c r="B163" s="60" t="s">
        <v>529</v>
      </c>
      <c r="C163" s="57" t="s">
        <v>317</v>
      </c>
      <c r="D163" s="129" t="s">
        <v>530</v>
      </c>
      <c r="E163" s="65" t="s">
        <v>243</v>
      </c>
      <c r="F163" s="72">
        <v>27000</v>
      </c>
      <c r="G163" s="72"/>
      <c r="H163" s="73" t="s">
        <v>531</v>
      </c>
      <c r="I163" s="72">
        <v>10000</v>
      </c>
      <c r="J163" s="129" t="s">
        <v>812</v>
      </c>
      <c r="K163" s="57" t="s">
        <v>245</v>
      </c>
      <c r="L163" s="57" t="s">
        <v>200</v>
      </c>
      <c r="M163" s="60"/>
    </row>
    <row r="164" spans="1:228" s="10" customFormat="1" ht="64.05" customHeight="1">
      <c r="A164" s="47">
        <v>2</v>
      </c>
      <c r="B164" s="60" t="s">
        <v>533</v>
      </c>
      <c r="C164" s="47" t="s">
        <v>317</v>
      </c>
      <c r="D164" s="60" t="s">
        <v>534</v>
      </c>
      <c r="E164" s="65" t="s">
        <v>228</v>
      </c>
      <c r="F164" s="49">
        <v>17235</v>
      </c>
      <c r="G164" s="116"/>
      <c r="H164" s="116" t="s">
        <v>535</v>
      </c>
      <c r="I164" s="57">
        <v>12000</v>
      </c>
      <c r="J164" s="50" t="s">
        <v>493</v>
      </c>
      <c r="K164" s="47" t="s">
        <v>180</v>
      </c>
      <c r="L164" s="57" t="s">
        <v>200</v>
      </c>
      <c r="M164" s="60"/>
    </row>
    <row r="165" spans="1:228" s="10" customFormat="1" ht="73.05" customHeight="1">
      <c r="A165" s="47">
        <v>3</v>
      </c>
      <c r="B165" s="64" t="s">
        <v>813</v>
      </c>
      <c r="C165" s="57" t="s">
        <v>317</v>
      </c>
      <c r="D165" s="129" t="s">
        <v>814</v>
      </c>
      <c r="E165" s="65" t="s">
        <v>228</v>
      </c>
      <c r="F165" s="72">
        <v>15000</v>
      </c>
      <c r="G165" s="72"/>
      <c r="H165" s="73" t="s">
        <v>538</v>
      </c>
      <c r="I165" s="72">
        <v>5000</v>
      </c>
      <c r="J165" s="129" t="s">
        <v>815</v>
      </c>
      <c r="K165" s="57" t="s">
        <v>231</v>
      </c>
      <c r="L165" s="57" t="s">
        <v>200</v>
      </c>
      <c r="M165" s="64"/>
    </row>
    <row r="166" spans="1:228" s="19" customFormat="1" ht="87" customHeight="1">
      <c r="A166" s="47">
        <v>4</v>
      </c>
      <c r="B166" s="60" t="s">
        <v>816</v>
      </c>
      <c r="C166" s="47" t="s">
        <v>317</v>
      </c>
      <c r="D166" s="60" t="s">
        <v>817</v>
      </c>
      <c r="E166" s="47">
        <v>2019</v>
      </c>
      <c r="F166" s="49">
        <v>1500</v>
      </c>
      <c r="G166" s="49"/>
      <c r="H166" s="67" t="s">
        <v>542</v>
      </c>
      <c r="I166" s="49">
        <v>1500</v>
      </c>
      <c r="J166" s="60" t="s">
        <v>43</v>
      </c>
      <c r="K166" s="47" t="s">
        <v>543</v>
      </c>
      <c r="L166" s="57" t="s">
        <v>200</v>
      </c>
      <c r="M166" s="60"/>
    </row>
    <row r="167" spans="1:228" s="10" customFormat="1" ht="57" customHeight="1">
      <c r="A167" s="47">
        <v>5</v>
      </c>
      <c r="B167" s="130" t="s">
        <v>544</v>
      </c>
      <c r="C167" s="57" t="s">
        <v>317</v>
      </c>
      <c r="D167" s="130" t="s">
        <v>545</v>
      </c>
      <c r="E167" s="44">
        <v>2019</v>
      </c>
      <c r="F167" s="49">
        <v>1100</v>
      </c>
      <c r="G167" s="72"/>
      <c r="H167" s="73" t="s">
        <v>546</v>
      </c>
      <c r="I167" s="49">
        <v>1100</v>
      </c>
      <c r="J167" s="60" t="s">
        <v>43</v>
      </c>
      <c r="K167" s="47" t="s">
        <v>231</v>
      </c>
      <c r="L167" s="57" t="s">
        <v>200</v>
      </c>
      <c r="M167" s="47"/>
    </row>
    <row r="168" spans="1:228" s="20" customFormat="1" ht="34.950000000000003" hidden="1" customHeight="1">
      <c r="A168" s="272" t="s">
        <v>547</v>
      </c>
      <c r="B168" s="272"/>
      <c r="C168" s="272"/>
      <c r="D168" s="272"/>
      <c r="E168" s="57"/>
      <c r="F168" s="45">
        <f>SUM(F169:F176,F177:F179)</f>
        <v>78698</v>
      </c>
      <c r="G168" s="45">
        <f>SUM(G169:G176,G177:G179)</f>
        <v>1000</v>
      </c>
      <c r="H168" s="45"/>
      <c r="I168" s="45">
        <f>SUM(I169:I176,I177:I179)</f>
        <v>43450</v>
      </c>
      <c r="J168" s="75"/>
      <c r="K168" s="57"/>
      <c r="L168" s="57"/>
      <c r="M168" s="64"/>
    </row>
    <row r="169" spans="1:228" s="16" customFormat="1" ht="73.2" customHeight="1">
      <c r="A169" s="47">
        <v>1</v>
      </c>
      <c r="B169" s="60" t="s">
        <v>548</v>
      </c>
      <c r="C169" s="47" t="s">
        <v>317</v>
      </c>
      <c r="D169" s="60" t="s">
        <v>549</v>
      </c>
      <c r="E169" s="47" t="s">
        <v>228</v>
      </c>
      <c r="F169" s="49">
        <v>5000</v>
      </c>
      <c r="G169" s="49"/>
      <c r="H169" s="50" t="s">
        <v>550</v>
      </c>
      <c r="I169" s="49">
        <v>4000</v>
      </c>
      <c r="J169" s="60" t="s">
        <v>551</v>
      </c>
      <c r="K169" s="47" t="s">
        <v>231</v>
      </c>
      <c r="L169" s="57" t="s">
        <v>552</v>
      </c>
      <c r="M169" s="57"/>
    </row>
    <row r="170" spans="1:228" s="31" customFormat="1" ht="64.05" customHeight="1">
      <c r="A170" s="47">
        <v>2</v>
      </c>
      <c r="B170" s="101" t="s">
        <v>553</v>
      </c>
      <c r="C170" s="47" t="s">
        <v>317</v>
      </c>
      <c r="D170" s="60" t="s">
        <v>554</v>
      </c>
      <c r="E170" s="44" t="s">
        <v>92</v>
      </c>
      <c r="F170" s="49">
        <v>11000</v>
      </c>
      <c r="G170" s="49"/>
      <c r="H170" s="50" t="s">
        <v>239</v>
      </c>
      <c r="I170" s="49">
        <v>1600</v>
      </c>
      <c r="J170" s="60" t="s">
        <v>555</v>
      </c>
      <c r="K170" s="57" t="s">
        <v>231</v>
      </c>
      <c r="L170" s="57" t="s">
        <v>200</v>
      </c>
      <c r="M170" s="60"/>
    </row>
    <row r="171" spans="1:228" s="31" customFormat="1" ht="52.05" customHeight="1">
      <c r="A171" s="47">
        <v>3</v>
      </c>
      <c r="B171" s="131" t="s">
        <v>556</v>
      </c>
      <c r="C171" s="57" t="s">
        <v>317</v>
      </c>
      <c r="D171" s="48" t="s">
        <v>557</v>
      </c>
      <c r="E171" s="44">
        <v>2019</v>
      </c>
      <c r="F171" s="49">
        <v>1300</v>
      </c>
      <c r="G171" s="72"/>
      <c r="H171" s="73" t="s">
        <v>546</v>
      </c>
      <c r="I171" s="49">
        <v>1300</v>
      </c>
      <c r="J171" s="60" t="s">
        <v>43</v>
      </c>
      <c r="K171" s="47" t="s">
        <v>231</v>
      </c>
      <c r="L171" s="57" t="s">
        <v>200</v>
      </c>
      <c r="M171" s="47"/>
    </row>
    <row r="172" spans="1:228" s="31" customFormat="1" ht="82.05" customHeight="1">
      <c r="A172" s="47">
        <v>4</v>
      </c>
      <c r="B172" s="48" t="s">
        <v>558</v>
      </c>
      <c r="C172" s="57" t="s">
        <v>317</v>
      </c>
      <c r="D172" s="75" t="s">
        <v>559</v>
      </c>
      <c r="E172" s="47" t="s">
        <v>228</v>
      </c>
      <c r="F172" s="72">
        <v>19000</v>
      </c>
      <c r="G172" s="72"/>
      <c r="H172" s="73" t="s">
        <v>538</v>
      </c>
      <c r="I172" s="72">
        <v>11000</v>
      </c>
      <c r="J172" s="75" t="s">
        <v>560</v>
      </c>
      <c r="K172" s="57" t="s">
        <v>561</v>
      </c>
      <c r="L172" s="57" t="s">
        <v>552</v>
      </c>
      <c r="M172" s="60"/>
    </row>
    <row r="173" spans="1:228" s="31" customFormat="1" ht="51.9" customHeight="1">
      <c r="A173" s="47">
        <v>5</v>
      </c>
      <c r="B173" s="48" t="s">
        <v>562</v>
      </c>
      <c r="C173" s="57" t="s">
        <v>317</v>
      </c>
      <c r="D173" s="75" t="s">
        <v>563</v>
      </c>
      <c r="E173" s="47" t="s">
        <v>228</v>
      </c>
      <c r="F173" s="72">
        <v>10700</v>
      </c>
      <c r="G173" s="72"/>
      <c r="H173" s="73" t="s">
        <v>538</v>
      </c>
      <c r="I173" s="72">
        <v>7000</v>
      </c>
      <c r="J173" s="75" t="s">
        <v>34</v>
      </c>
      <c r="K173" s="57" t="s">
        <v>561</v>
      </c>
      <c r="L173" s="57" t="s">
        <v>552</v>
      </c>
      <c r="M173" s="60"/>
    </row>
    <row r="174" spans="1:228" s="31" customFormat="1" ht="63" customHeight="1">
      <c r="A174" s="47">
        <v>6</v>
      </c>
      <c r="B174" s="48" t="s">
        <v>564</v>
      </c>
      <c r="C174" s="57" t="s">
        <v>317</v>
      </c>
      <c r="D174" s="75" t="s">
        <v>563</v>
      </c>
      <c r="E174" s="47" t="s">
        <v>228</v>
      </c>
      <c r="F174" s="72">
        <v>7400</v>
      </c>
      <c r="G174" s="72"/>
      <c r="H174" s="73" t="s">
        <v>538</v>
      </c>
      <c r="I174" s="72">
        <v>6000</v>
      </c>
      <c r="J174" s="75" t="s">
        <v>34</v>
      </c>
      <c r="K174" s="57" t="s">
        <v>245</v>
      </c>
      <c r="L174" s="57" t="s">
        <v>200</v>
      </c>
      <c r="M174" s="60"/>
    </row>
    <row r="175" spans="1:228" s="16" customFormat="1" ht="81" customHeight="1">
      <c r="A175" s="47">
        <v>7</v>
      </c>
      <c r="B175" s="60" t="s">
        <v>565</v>
      </c>
      <c r="C175" s="47" t="s">
        <v>317</v>
      </c>
      <c r="D175" s="60" t="s">
        <v>566</v>
      </c>
      <c r="E175" s="47">
        <v>2019</v>
      </c>
      <c r="F175" s="49">
        <v>1150</v>
      </c>
      <c r="G175" s="49"/>
      <c r="H175" s="50" t="s">
        <v>567</v>
      </c>
      <c r="I175" s="49">
        <v>1150</v>
      </c>
      <c r="J175" s="60" t="s">
        <v>43</v>
      </c>
      <c r="K175" s="47" t="s">
        <v>245</v>
      </c>
      <c r="L175" s="57" t="s">
        <v>200</v>
      </c>
      <c r="M175" s="57"/>
    </row>
    <row r="176" spans="1:228" s="16" customFormat="1" ht="81" customHeight="1">
      <c r="A176" s="47">
        <v>8</v>
      </c>
      <c r="B176" s="60" t="s">
        <v>568</v>
      </c>
      <c r="C176" s="47" t="s">
        <v>317</v>
      </c>
      <c r="D176" s="60" t="s">
        <v>569</v>
      </c>
      <c r="E176" s="47">
        <v>2019</v>
      </c>
      <c r="F176" s="49">
        <v>1100</v>
      </c>
      <c r="G176" s="49"/>
      <c r="H176" s="50" t="s">
        <v>567</v>
      </c>
      <c r="I176" s="49">
        <v>1100</v>
      </c>
      <c r="J176" s="60" t="s">
        <v>43</v>
      </c>
      <c r="K176" s="47" t="s">
        <v>245</v>
      </c>
      <c r="L176" s="57" t="s">
        <v>200</v>
      </c>
      <c r="M176" s="57"/>
    </row>
    <row r="177" spans="1:13" s="16" customFormat="1" ht="123" customHeight="1">
      <c r="A177" s="47">
        <v>9</v>
      </c>
      <c r="B177" s="75" t="s">
        <v>570</v>
      </c>
      <c r="C177" s="132" t="s">
        <v>317</v>
      </c>
      <c r="D177" s="84" t="s">
        <v>571</v>
      </c>
      <c r="E177" s="44" t="s">
        <v>572</v>
      </c>
      <c r="F177" s="72">
        <v>17748</v>
      </c>
      <c r="G177" s="72"/>
      <c r="H177" s="72" t="s">
        <v>573</v>
      </c>
      <c r="I177" s="72">
        <v>7000</v>
      </c>
      <c r="J177" s="75" t="s">
        <v>34</v>
      </c>
      <c r="K177" s="57" t="s">
        <v>574</v>
      </c>
      <c r="L177" s="57" t="s">
        <v>200</v>
      </c>
      <c r="M177" s="57"/>
    </row>
    <row r="178" spans="1:13" s="32" customFormat="1" ht="111" hidden="1" customHeight="1">
      <c r="A178" s="47">
        <v>10</v>
      </c>
      <c r="B178" s="60" t="s">
        <v>575</v>
      </c>
      <c r="C178" s="87" t="s">
        <v>334</v>
      </c>
      <c r="D178" s="133" t="s">
        <v>576</v>
      </c>
      <c r="E178" s="47" t="s">
        <v>82</v>
      </c>
      <c r="F178" s="77">
        <v>2300</v>
      </c>
      <c r="G178" s="77">
        <v>1000</v>
      </c>
      <c r="H178" s="116" t="s">
        <v>577</v>
      </c>
      <c r="I178" s="77">
        <v>1300</v>
      </c>
      <c r="J178" s="133" t="s">
        <v>578</v>
      </c>
      <c r="K178" s="47" t="s">
        <v>579</v>
      </c>
      <c r="L178" s="47" t="s">
        <v>186</v>
      </c>
      <c r="M178" s="133"/>
    </row>
    <row r="179" spans="1:13" s="19" customFormat="1" ht="151.05000000000001" customHeight="1">
      <c r="A179" s="47">
        <v>11</v>
      </c>
      <c r="B179" s="75" t="s">
        <v>580</v>
      </c>
      <c r="C179" s="47" t="s">
        <v>317</v>
      </c>
      <c r="D179" s="75" t="s">
        <v>581</v>
      </c>
      <c r="E179" s="47" t="s">
        <v>582</v>
      </c>
      <c r="F179" s="49">
        <v>2000</v>
      </c>
      <c r="G179" s="49"/>
      <c r="H179" s="50" t="s">
        <v>542</v>
      </c>
      <c r="I179" s="49">
        <v>2000</v>
      </c>
      <c r="J179" s="60" t="s">
        <v>43</v>
      </c>
      <c r="K179" s="47" t="s">
        <v>583</v>
      </c>
      <c r="L179" s="57" t="s">
        <v>200</v>
      </c>
      <c r="M179" s="60"/>
    </row>
    <row r="180" spans="1:13" s="33" customFormat="1" ht="30" hidden="1" customHeight="1">
      <c r="A180" s="267" t="s">
        <v>584</v>
      </c>
      <c r="B180" s="267"/>
      <c r="C180" s="267"/>
      <c r="D180" s="267"/>
      <c r="E180" s="44"/>
      <c r="F180" s="45">
        <f>SUM(F181:F187,F188,F189)</f>
        <v>359510</v>
      </c>
      <c r="G180" s="45"/>
      <c r="H180" s="45"/>
      <c r="I180" s="45">
        <f>SUM(I181:I187,I188,I189)</f>
        <v>100510</v>
      </c>
      <c r="J180" s="88"/>
      <c r="K180" s="46"/>
      <c r="L180" s="57"/>
      <c r="M180" s="100"/>
    </row>
    <row r="181" spans="1:13" s="27" customFormat="1" ht="141" customHeight="1">
      <c r="A181" s="47">
        <v>1</v>
      </c>
      <c r="B181" s="75" t="s">
        <v>585</v>
      </c>
      <c r="C181" s="57" t="s">
        <v>317</v>
      </c>
      <c r="D181" s="75" t="s">
        <v>586</v>
      </c>
      <c r="E181" s="47" t="s">
        <v>228</v>
      </c>
      <c r="F181" s="72">
        <v>286000</v>
      </c>
      <c r="G181" s="73"/>
      <c r="H181" s="73" t="s">
        <v>472</v>
      </c>
      <c r="I181" s="72">
        <v>87000</v>
      </c>
      <c r="J181" s="75" t="s">
        <v>34</v>
      </c>
      <c r="K181" s="57" t="s">
        <v>587</v>
      </c>
      <c r="L181" s="57" t="s">
        <v>200</v>
      </c>
      <c r="M181" s="47" t="s">
        <v>260</v>
      </c>
    </row>
    <row r="182" spans="1:13" s="27" customFormat="1" ht="103.95" customHeight="1">
      <c r="A182" s="47">
        <v>2</v>
      </c>
      <c r="B182" s="75" t="s">
        <v>588</v>
      </c>
      <c r="C182" s="57" t="s">
        <v>317</v>
      </c>
      <c r="D182" s="75" t="s">
        <v>589</v>
      </c>
      <c r="E182" s="47" t="s">
        <v>243</v>
      </c>
      <c r="F182" s="72">
        <v>70000</v>
      </c>
      <c r="G182" s="73"/>
      <c r="H182" s="73" t="s">
        <v>590</v>
      </c>
      <c r="I182" s="72">
        <v>10000</v>
      </c>
      <c r="J182" s="75" t="s">
        <v>34</v>
      </c>
      <c r="K182" s="57" t="s">
        <v>591</v>
      </c>
      <c r="L182" s="57" t="s">
        <v>200</v>
      </c>
      <c r="M182" s="47" t="s">
        <v>260</v>
      </c>
    </row>
    <row r="183" spans="1:13" s="15" customFormat="1" ht="67.95" customHeight="1">
      <c r="A183" s="47">
        <v>3</v>
      </c>
      <c r="B183" s="60" t="s">
        <v>592</v>
      </c>
      <c r="C183" s="47" t="s">
        <v>317</v>
      </c>
      <c r="D183" s="60" t="s">
        <v>593</v>
      </c>
      <c r="E183" s="47">
        <v>2019</v>
      </c>
      <c r="F183" s="49">
        <v>1385</v>
      </c>
      <c r="G183" s="49"/>
      <c r="H183" s="50" t="s">
        <v>594</v>
      </c>
      <c r="I183" s="49">
        <v>1385</v>
      </c>
      <c r="J183" s="60" t="s">
        <v>43</v>
      </c>
      <c r="K183" s="47" t="s">
        <v>44</v>
      </c>
      <c r="L183" s="47" t="s">
        <v>269</v>
      </c>
      <c r="M183" s="47" t="s">
        <v>260</v>
      </c>
    </row>
    <row r="184" spans="1:13" s="15" customFormat="1" ht="66" customHeight="1">
      <c r="A184" s="47">
        <v>4</v>
      </c>
      <c r="B184" s="60" t="s">
        <v>595</v>
      </c>
      <c r="C184" s="47" t="s">
        <v>317</v>
      </c>
      <c r="D184" s="60" t="s">
        <v>596</v>
      </c>
      <c r="E184" s="47">
        <v>2019</v>
      </c>
      <c r="F184" s="49">
        <v>435</v>
      </c>
      <c r="G184" s="49"/>
      <c r="H184" s="50" t="s">
        <v>597</v>
      </c>
      <c r="I184" s="49">
        <v>435</v>
      </c>
      <c r="J184" s="60" t="s">
        <v>43</v>
      </c>
      <c r="K184" s="47" t="s">
        <v>44</v>
      </c>
      <c r="L184" s="47" t="s">
        <v>269</v>
      </c>
      <c r="M184" s="47" t="s">
        <v>260</v>
      </c>
    </row>
    <row r="185" spans="1:13" s="15" customFormat="1" ht="66" customHeight="1">
      <c r="A185" s="47">
        <v>5</v>
      </c>
      <c r="B185" s="60" t="s">
        <v>598</v>
      </c>
      <c r="C185" s="47" t="s">
        <v>317</v>
      </c>
      <c r="D185" s="60" t="s">
        <v>599</v>
      </c>
      <c r="E185" s="47">
        <v>2019</v>
      </c>
      <c r="F185" s="49">
        <v>410</v>
      </c>
      <c r="G185" s="49"/>
      <c r="H185" s="50" t="s">
        <v>542</v>
      </c>
      <c r="I185" s="49">
        <v>410</v>
      </c>
      <c r="J185" s="60" t="s">
        <v>43</v>
      </c>
      <c r="K185" s="47" t="s">
        <v>600</v>
      </c>
      <c r="L185" s="47" t="s">
        <v>601</v>
      </c>
      <c r="M185" s="47" t="s">
        <v>260</v>
      </c>
    </row>
    <row r="186" spans="1:13" s="34" customFormat="1" ht="79.2" customHeight="1">
      <c r="A186" s="47">
        <v>6</v>
      </c>
      <c r="B186" s="60" t="s">
        <v>602</v>
      </c>
      <c r="C186" s="47" t="s">
        <v>317</v>
      </c>
      <c r="D186" s="60" t="s">
        <v>603</v>
      </c>
      <c r="E186" s="47">
        <v>2019</v>
      </c>
      <c r="F186" s="49">
        <v>380</v>
      </c>
      <c r="G186" s="49"/>
      <c r="H186" s="50" t="s">
        <v>604</v>
      </c>
      <c r="I186" s="49">
        <v>380</v>
      </c>
      <c r="J186" s="60" t="s">
        <v>77</v>
      </c>
      <c r="K186" s="47" t="s">
        <v>605</v>
      </c>
      <c r="L186" s="47" t="s">
        <v>259</v>
      </c>
      <c r="M186" s="47" t="s">
        <v>260</v>
      </c>
    </row>
    <row r="187" spans="1:13" s="34" customFormat="1" ht="60" customHeight="1">
      <c r="A187" s="47">
        <v>7</v>
      </c>
      <c r="B187" s="60" t="s">
        <v>606</v>
      </c>
      <c r="C187" s="47" t="s">
        <v>317</v>
      </c>
      <c r="D187" s="60" t="s">
        <v>607</v>
      </c>
      <c r="E187" s="47">
        <v>2019</v>
      </c>
      <c r="F187" s="49">
        <v>300</v>
      </c>
      <c r="G187" s="49"/>
      <c r="H187" s="50" t="s">
        <v>604</v>
      </c>
      <c r="I187" s="49">
        <v>300</v>
      </c>
      <c r="J187" s="60" t="s">
        <v>77</v>
      </c>
      <c r="K187" s="47" t="s">
        <v>605</v>
      </c>
      <c r="L187" s="47" t="s">
        <v>259</v>
      </c>
      <c r="M187" s="47" t="s">
        <v>260</v>
      </c>
    </row>
    <row r="188" spans="1:13" s="15" customFormat="1" ht="60" customHeight="1">
      <c r="A188" s="47">
        <v>8</v>
      </c>
      <c r="B188" s="60" t="s">
        <v>608</v>
      </c>
      <c r="C188" s="47" t="s">
        <v>317</v>
      </c>
      <c r="D188" s="60" t="s">
        <v>609</v>
      </c>
      <c r="E188" s="47">
        <v>2019</v>
      </c>
      <c r="F188" s="49">
        <v>300</v>
      </c>
      <c r="G188" s="49"/>
      <c r="H188" s="50" t="s">
        <v>610</v>
      </c>
      <c r="I188" s="49">
        <v>300</v>
      </c>
      <c r="J188" s="60" t="s">
        <v>77</v>
      </c>
      <c r="K188" s="47" t="s">
        <v>44</v>
      </c>
      <c r="L188" s="47" t="s">
        <v>269</v>
      </c>
      <c r="M188" s="47" t="s">
        <v>260</v>
      </c>
    </row>
    <row r="189" spans="1:13" s="16" customFormat="1" ht="130.05000000000001" customHeight="1">
      <c r="A189" s="47">
        <v>9</v>
      </c>
      <c r="B189" s="134" t="s">
        <v>611</v>
      </c>
      <c r="C189" s="135" t="s">
        <v>317</v>
      </c>
      <c r="D189" s="134" t="s">
        <v>612</v>
      </c>
      <c r="E189" s="135">
        <v>2019</v>
      </c>
      <c r="F189" s="136">
        <v>300</v>
      </c>
      <c r="G189" s="137"/>
      <c r="H189" s="138" t="s">
        <v>604</v>
      </c>
      <c r="I189" s="137">
        <v>300</v>
      </c>
      <c r="J189" s="140" t="s">
        <v>77</v>
      </c>
      <c r="K189" s="141" t="s">
        <v>613</v>
      </c>
      <c r="L189" s="47" t="s">
        <v>259</v>
      </c>
      <c r="M189" s="47" t="s">
        <v>260</v>
      </c>
    </row>
    <row r="190" spans="1:13" s="33" customFormat="1" ht="31.05" hidden="1" customHeight="1">
      <c r="A190" s="267" t="s">
        <v>273</v>
      </c>
      <c r="B190" s="267"/>
      <c r="C190" s="267"/>
      <c r="D190" s="267"/>
      <c r="E190" s="44"/>
      <c r="F190" s="45">
        <f>SUM(F191:F194,F195,F196,F197,F198)</f>
        <v>346624</v>
      </c>
      <c r="G190" s="45"/>
      <c r="H190" s="45"/>
      <c r="I190" s="45">
        <f>SUM(I191:I194,I195,I196,I197,I198)</f>
        <v>68674</v>
      </c>
      <c r="J190" s="45"/>
      <c r="K190" s="46"/>
      <c r="L190" s="57"/>
      <c r="M190" s="100"/>
    </row>
    <row r="191" spans="1:13" s="25" customFormat="1" ht="87" hidden="1" customHeight="1">
      <c r="A191" s="47">
        <v>1</v>
      </c>
      <c r="B191" s="60" t="s">
        <v>615</v>
      </c>
      <c r="C191" s="47" t="s">
        <v>317</v>
      </c>
      <c r="D191" s="60" t="s">
        <v>616</v>
      </c>
      <c r="E191" s="47" t="s">
        <v>617</v>
      </c>
      <c r="F191" s="49">
        <v>300000</v>
      </c>
      <c r="G191" s="116"/>
      <c r="H191" s="116" t="s">
        <v>618</v>
      </c>
      <c r="I191" s="49">
        <v>50000</v>
      </c>
      <c r="J191" s="60" t="s">
        <v>311</v>
      </c>
      <c r="K191" s="47" t="s">
        <v>818</v>
      </c>
      <c r="L191" s="47" t="s">
        <v>408</v>
      </c>
      <c r="M191" s="120"/>
    </row>
    <row r="192" spans="1:13" s="35" customFormat="1" ht="69" hidden="1" customHeight="1">
      <c r="A192" s="47">
        <v>2</v>
      </c>
      <c r="B192" s="75" t="s">
        <v>621</v>
      </c>
      <c r="C192" s="47" t="s">
        <v>317</v>
      </c>
      <c r="D192" s="75" t="s">
        <v>622</v>
      </c>
      <c r="E192" s="44" t="s">
        <v>228</v>
      </c>
      <c r="F192" s="72">
        <v>10000</v>
      </c>
      <c r="G192" s="72"/>
      <c r="H192" s="73" t="s">
        <v>623</v>
      </c>
      <c r="I192" s="72">
        <v>7200</v>
      </c>
      <c r="J192" s="75" t="s">
        <v>34</v>
      </c>
      <c r="K192" s="57" t="s">
        <v>624</v>
      </c>
      <c r="L192" s="57" t="s">
        <v>625</v>
      </c>
      <c r="M192" s="60"/>
    </row>
    <row r="193" spans="1:226" s="27" customFormat="1" ht="106.05" hidden="1" customHeight="1">
      <c r="A193" s="47">
        <v>3</v>
      </c>
      <c r="B193" s="75" t="s">
        <v>626</v>
      </c>
      <c r="C193" s="57" t="s">
        <v>317</v>
      </c>
      <c r="D193" s="75" t="s">
        <v>627</v>
      </c>
      <c r="E193" s="47" t="s">
        <v>228</v>
      </c>
      <c r="F193" s="72">
        <v>1800</v>
      </c>
      <c r="G193" s="72"/>
      <c r="H193" s="73" t="s">
        <v>628</v>
      </c>
      <c r="I193" s="72">
        <v>650</v>
      </c>
      <c r="J193" s="75" t="s">
        <v>629</v>
      </c>
      <c r="K193" s="57" t="s">
        <v>630</v>
      </c>
      <c r="L193" s="57" t="s">
        <v>625</v>
      </c>
      <c r="M193" s="60"/>
    </row>
    <row r="194" spans="1:226" s="25" customFormat="1" ht="166.05" hidden="1" customHeight="1">
      <c r="A194" s="47">
        <v>4</v>
      </c>
      <c r="B194" s="75" t="s">
        <v>631</v>
      </c>
      <c r="C194" s="57" t="s">
        <v>317</v>
      </c>
      <c r="D194" s="92" t="s">
        <v>632</v>
      </c>
      <c r="E194" s="47">
        <v>2019</v>
      </c>
      <c r="F194" s="49">
        <v>1844</v>
      </c>
      <c r="G194" s="49"/>
      <c r="H194" s="56" t="s">
        <v>819</v>
      </c>
      <c r="I194" s="49">
        <v>1844</v>
      </c>
      <c r="J194" s="75" t="s">
        <v>43</v>
      </c>
      <c r="K194" s="57" t="s">
        <v>291</v>
      </c>
      <c r="L194" s="57" t="s">
        <v>292</v>
      </c>
      <c r="M194" s="60"/>
    </row>
    <row r="195" spans="1:226" s="25" customFormat="1" ht="160.94999999999999" hidden="1" customHeight="1">
      <c r="A195" s="47">
        <v>5</v>
      </c>
      <c r="B195" s="142" t="s">
        <v>634</v>
      </c>
      <c r="C195" s="57" t="s">
        <v>317</v>
      </c>
      <c r="D195" s="75" t="s">
        <v>635</v>
      </c>
      <c r="E195" s="47">
        <v>2019</v>
      </c>
      <c r="F195" s="49">
        <v>1450</v>
      </c>
      <c r="G195" s="49"/>
      <c r="H195" s="56" t="s">
        <v>636</v>
      </c>
      <c r="I195" s="49">
        <v>1450</v>
      </c>
      <c r="J195" s="75" t="s">
        <v>77</v>
      </c>
      <c r="K195" s="57" t="s">
        <v>291</v>
      </c>
      <c r="L195" s="57" t="s">
        <v>292</v>
      </c>
      <c r="M195" s="60"/>
    </row>
    <row r="196" spans="1:226" s="25" customFormat="1" ht="154.05000000000001" hidden="1" customHeight="1">
      <c r="A196" s="47">
        <v>6</v>
      </c>
      <c r="B196" s="142" t="s">
        <v>820</v>
      </c>
      <c r="C196" s="57" t="s">
        <v>317</v>
      </c>
      <c r="D196" s="75" t="s">
        <v>821</v>
      </c>
      <c r="E196" s="44">
        <v>2019</v>
      </c>
      <c r="F196" s="49">
        <v>1200</v>
      </c>
      <c r="G196" s="49"/>
      <c r="H196" s="50" t="s">
        <v>822</v>
      </c>
      <c r="I196" s="49">
        <v>1200</v>
      </c>
      <c r="J196" s="75" t="s">
        <v>43</v>
      </c>
      <c r="K196" s="57" t="s">
        <v>291</v>
      </c>
      <c r="L196" s="57" t="s">
        <v>292</v>
      </c>
      <c r="M196" s="60"/>
    </row>
    <row r="197" spans="1:226" s="3" customFormat="1" ht="71.099999999999994" hidden="1" customHeight="1">
      <c r="A197" s="47">
        <v>7</v>
      </c>
      <c r="B197" s="75" t="s">
        <v>637</v>
      </c>
      <c r="C197" s="47" t="s">
        <v>317</v>
      </c>
      <c r="D197" s="92" t="s">
        <v>823</v>
      </c>
      <c r="E197" s="47">
        <v>2019</v>
      </c>
      <c r="F197" s="49">
        <v>330</v>
      </c>
      <c r="G197" s="49"/>
      <c r="H197" s="56" t="s">
        <v>639</v>
      </c>
      <c r="I197" s="49">
        <v>330</v>
      </c>
      <c r="J197" s="75" t="s">
        <v>77</v>
      </c>
      <c r="K197" s="57" t="s">
        <v>291</v>
      </c>
      <c r="L197" s="57" t="s">
        <v>292</v>
      </c>
      <c r="M197" s="100"/>
    </row>
    <row r="198" spans="1:226" s="23" customFormat="1" ht="85.05" hidden="1" customHeight="1">
      <c r="A198" s="47">
        <v>8</v>
      </c>
      <c r="B198" s="60" t="s">
        <v>824</v>
      </c>
      <c r="C198" s="47" t="s">
        <v>317</v>
      </c>
      <c r="D198" s="60" t="s">
        <v>825</v>
      </c>
      <c r="E198" s="47" t="s">
        <v>826</v>
      </c>
      <c r="F198" s="49">
        <v>30000</v>
      </c>
      <c r="G198" s="116"/>
      <c r="H198" s="116" t="s">
        <v>827</v>
      </c>
      <c r="I198" s="72">
        <v>6000</v>
      </c>
      <c r="J198" s="50" t="s">
        <v>311</v>
      </c>
      <c r="K198" s="47" t="s">
        <v>828</v>
      </c>
      <c r="L198" s="47" t="s">
        <v>828</v>
      </c>
      <c r="M198" s="144"/>
      <c r="N198" s="1"/>
    </row>
    <row r="199" spans="1:226" s="2" customFormat="1" ht="42" hidden="1" customHeight="1">
      <c r="A199" s="267" t="s">
        <v>640</v>
      </c>
      <c r="B199" s="267"/>
      <c r="C199" s="267"/>
      <c r="D199" s="267"/>
      <c r="E199" s="44"/>
      <c r="F199" s="45">
        <f>SUM(F200:F202)</f>
        <v>8581</v>
      </c>
      <c r="G199" s="45"/>
      <c r="H199" s="45"/>
      <c r="I199" s="45">
        <f>SUM(I200:I202)</f>
        <v>8581</v>
      </c>
      <c r="J199" s="88"/>
      <c r="K199" s="46"/>
      <c r="L199" s="57"/>
      <c r="M199" s="89"/>
    </row>
    <row r="200" spans="1:226" s="23" customFormat="1" ht="106.95" hidden="1" customHeight="1">
      <c r="A200" s="80">
        <v>1</v>
      </c>
      <c r="B200" s="75" t="s">
        <v>641</v>
      </c>
      <c r="C200" s="57" t="s">
        <v>317</v>
      </c>
      <c r="D200" s="75" t="s">
        <v>642</v>
      </c>
      <c r="E200" s="47">
        <v>2019</v>
      </c>
      <c r="F200" s="72">
        <v>5926</v>
      </c>
      <c r="G200" s="72"/>
      <c r="H200" s="73" t="s">
        <v>643</v>
      </c>
      <c r="I200" s="72">
        <v>5926</v>
      </c>
      <c r="J200" s="75" t="s">
        <v>43</v>
      </c>
      <c r="K200" s="57" t="s">
        <v>644</v>
      </c>
      <c r="L200" s="57" t="s">
        <v>645</v>
      </c>
      <c r="M200" s="120"/>
      <c r="N200" s="25"/>
    </row>
    <row r="201" spans="1:226" s="23" customFormat="1" ht="156" hidden="1" customHeight="1">
      <c r="A201" s="80">
        <v>2</v>
      </c>
      <c r="B201" s="75" t="s">
        <v>646</v>
      </c>
      <c r="C201" s="57" t="s">
        <v>317</v>
      </c>
      <c r="D201" s="75" t="s">
        <v>647</v>
      </c>
      <c r="E201" s="47">
        <v>2019</v>
      </c>
      <c r="F201" s="72">
        <v>1455</v>
      </c>
      <c r="G201" s="72"/>
      <c r="H201" s="73" t="s">
        <v>648</v>
      </c>
      <c r="I201" s="72">
        <v>1455</v>
      </c>
      <c r="J201" s="75" t="s">
        <v>43</v>
      </c>
      <c r="K201" s="57" t="s">
        <v>649</v>
      </c>
      <c r="L201" s="57" t="s">
        <v>650</v>
      </c>
      <c r="M201" s="120"/>
      <c r="N201" s="25"/>
    </row>
    <row r="202" spans="1:226" s="3" customFormat="1" ht="90" hidden="1" customHeight="1">
      <c r="A202" s="80">
        <v>3</v>
      </c>
      <c r="B202" s="60" t="s">
        <v>651</v>
      </c>
      <c r="C202" s="47" t="s">
        <v>317</v>
      </c>
      <c r="D202" s="60" t="s">
        <v>652</v>
      </c>
      <c r="E202" s="47">
        <v>2019</v>
      </c>
      <c r="F202" s="49">
        <v>1200</v>
      </c>
      <c r="G202" s="49"/>
      <c r="H202" s="50" t="s">
        <v>829</v>
      </c>
      <c r="I202" s="49">
        <v>1200</v>
      </c>
      <c r="J202" s="60" t="s">
        <v>654</v>
      </c>
      <c r="K202" s="47" t="s">
        <v>655</v>
      </c>
      <c r="L202" s="47" t="s">
        <v>625</v>
      </c>
      <c r="M202" s="60"/>
    </row>
    <row r="203" spans="1:226" s="2" customFormat="1" ht="36" hidden="1" customHeight="1">
      <c r="A203" s="267" t="s">
        <v>830</v>
      </c>
      <c r="B203" s="267"/>
      <c r="C203" s="267"/>
      <c r="D203" s="267"/>
      <c r="E203" s="44"/>
      <c r="F203" s="45">
        <f>SUM(F204:F208,F209:F211)</f>
        <v>195612</v>
      </c>
      <c r="G203" s="45"/>
      <c r="H203" s="45"/>
      <c r="I203" s="45">
        <f>SUM(I204:I208,I209:I211)</f>
        <v>40500</v>
      </c>
      <c r="J203" s="88"/>
      <c r="K203" s="46"/>
      <c r="L203" s="57"/>
      <c r="M203" s="89"/>
    </row>
    <row r="204" spans="1:226" s="16" customFormat="1" ht="117" hidden="1" customHeight="1">
      <c r="A204" s="47">
        <v>1</v>
      </c>
      <c r="B204" s="60" t="s">
        <v>657</v>
      </c>
      <c r="C204" s="47" t="s">
        <v>317</v>
      </c>
      <c r="D204" s="60" t="s">
        <v>658</v>
      </c>
      <c r="E204" s="47" t="s">
        <v>228</v>
      </c>
      <c r="F204" s="49">
        <v>77000</v>
      </c>
      <c r="G204" s="49"/>
      <c r="H204" s="50" t="s">
        <v>659</v>
      </c>
      <c r="I204" s="49">
        <v>10000</v>
      </c>
      <c r="J204" s="60" t="s">
        <v>660</v>
      </c>
      <c r="K204" s="47" t="s">
        <v>661</v>
      </c>
      <c r="L204" s="65" t="s">
        <v>161</v>
      </c>
      <c r="M204" s="47"/>
    </row>
    <row r="205" spans="1:226" s="12" customFormat="1" ht="93" hidden="1" customHeight="1">
      <c r="A205" s="47">
        <v>2</v>
      </c>
      <c r="B205" s="48" t="s">
        <v>663</v>
      </c>
      <c r="C205" s="47" t="s">
        <v>317</v>
      </c>
      <c r="D205" s="48" t="s">
        <v>831</v>
      </c>
      <c r="E205" s="47" t="s">
        <v>228</v>
      </c>
      <c r="F205" s="49">
        <v>54664</v>
      </c>
      <c r="G205" s="49"/>
      <c r="H205" s="50" t="s">
        <v>665</v>
      </c>
      <c r="I205" s="49">
        <v>20000</v>
      </c>
      <c r="J205" s="48" t="s">
        <v>831</v>
      </c>
      <c r="K205" s="90" t="s">
        <v>666</v>
      </c>
      <c r="L205" s="90" t="s">
        <v>667</v>
      </c>
      <c r="M205" s="60"/>
    </row>
    <row r="206" spans="1:226" s="5" customFormat="1" ht="83.1" hidden="1" customHeight="1">
      <c r="A206" s="47">
        <v>3</v>
      </c>
      <c r="B206" s="64" t="s">
        <v>668</v>
      </c>
      <c r="C206" s="65" t="s">
        <v>317</v>
      </c>
      <c r="D206" s="64" t="s">
        <v>832</v>
      </c>
      <c r="E206" s="65" t="s">
        <v>228</v>
      </c>
      <c r="F206" s="66">
        <v>22048</v>
      </c>
      <c r="G206" s="66"/>
      <c r="H206" s="67" t="s">
        <v>128</v>
      </c>
      <c r="I206" s="66">
        <v>3000</v>
      </c>
      <c r="J206" s="64" t="s">
        <v>34</v>
      </c>
      <c r="K206" s="65" t="s">
        <v>670</v>
      </c>
      <c r="L206" s="65" t="s">
        <v>161</v>
      </c>
      <c r="M206" s="64"/>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7"/>
    </row>
    <row r="207" spans="1:226" s="5" customFormat="1" ht="73.95" hidden="1" customHeight="1">
      <c r="A207" s="47">
        <v>4</v>
      </c>
      <c r="B207" s="67" t="s">
        <v>671</v>
      </c>
      <c r="C207" s="65" t="s">
        <v>317</v>
      </c>
      <c r="D207" s="67" t="s">
        <v>833</v>
      </c>
      <c r="E207" s="65" t="s">
        <v>228</v>
      </c>
      <c r="F207" s="66">
        <v>2900</v>
      </c>
      <c r="G207" s="66"/>
      <c r="H207" s="67" t="s">
        <v>673</v>
      </c>
      <c r="I207" s="66">
        <v>1000</v>
      </c>
      <c r="J207" s="64" t="s">
        <v>34</v>
      </c>
      <c r="K207" s="145" t="s">
        <v>674</v>
      </c>
      <c r="L207" s="65" t="s">
        <v>161</v>
      </c>
      <c r="M207" s="64"/>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7"/>
    </row>
    <row r="208" spans="1:226" s="5" customFormat="1" ht="105" hidden="1" customHeight="1">
      <c r="A208" s="47">
        <v>5</v>
      </c>
      <c r="B208" s="64" t="s">
        <v>675</v>
      </c>
      <c r="C208" s="65" t="s">
        <v>317</v>
      </c>
      <c r="D208" s="64" t="s">
        <v>676</v>
      </c>
      <c r="E208" s="65" t="s">
        <v>228</v>
      </c>
      <c r="F208" s="66">
        <v>25000</v>
      </c>
      <c r="G208" s="66"/>
      <c r="H208" s="67" t="s">
        <v>677</v>
      </c>
      <c r="I208" s="66">
        <v>1500</v>
      </c>
      <c r="J208" s="64" t="s">
        <v>34</v>
      </c>
      <c r="K208" s="65" t="s">
        <v>834</v>
      </c>
      <c r="L208" s="65" t="s">
        <v>161</v>
      </c>
      <c r="M208" s="64"/>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7"/>
    </row>
    <row r="209" spans="1:226" s="3" customFormat="1" ht="103.05" hidden="1" customHeight="1">
      <c r="A209" s="47">
        <v>6</v>
      </c>
      <c r="B209" s="64" t="s">
        <v>679</v>
      </c>
      <c r="C209" s="65" t="s">
        <v>341</v>
      </c>
      <c r="D209" s="64" t="s">
        <v>835</v>
      </c>
      <c r="E209" s="65" t="s">
        <v>228</v>
      </c>
      <c r="F209" s="66">
        <v>6000</v>
      </c>
      <c r="G209" s="66"/>
      <c r="H209" s="67" t="s">
        <v>681</v>
      </c>
      <c r="I209" s="66">
        <v>2000</v>
      </c>
      <c r="J209" s="64" t="s">
        <v>682</v>
      </c>
      <c r="K209" s="145" t="s">
        <v>683</v>
      </c>
      <c r="L209" s="145" t="s">
        <v>60</v>
      </c>
      <c r="M209" s="64"/>
    </row>
    <row r="210" spans="1:226" s="5" customFormat="1" ht="63" hidden="1" customHeight="1">
      <c r="A210" s="47">
        <v>7</v>
      </c>
      <c r="B210" s="64" t="s">
        <v>684</v>
      </c>
      <c r="C210" s="65" t="s">
        <v>317</v>
      </c>
      <c r="D210" s="64" t="s">
        <v>685</v>
      </c>
      <c r="E210" s="65" t="s">
        <v>228</v>
      </c>
      <c r="F210" s="66">
        <v>5000</v>
      </c>
      <c r="G210" s="66"/>
      <c r="H210" s="67" t="s">
        <v>472</v>
      </c>
      <c r="I210" s="66">
        <v>2000</v>
      </c>
      <c r="J210" s="64" t="s">
        <v>34</v>
      </c>
      <c r="K210" s="65" t="s">
        <v>686</v>
      </c>
      <c r="L210" s="65" t="s">
        <v>288</v>
      </c>
      <c r="M210" s="64"/>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7"/>
    </row>
    <row r="211" spans="1:226" s="3" customFormat="1" ht="78" hidden="1" customHeight="1">
      <c r="A211" s="47">
        <v>8</v>
      </c>
      <c r="B211" s="64" t="s">
        <v>836</v>
      </c>
      <c r="C211" s="65" t="s">
        <v>317</v>
      </c>
      <c r="D211" s="64" t="s">
        <v>837</v>
      </c>
      <c r="E211" s="65" t="s">
        <v>228</v>
      </c>
      <c r="F211" s="66">
        <v>3000</v>
      </c>
      <c r="G211" s="66"/>
      <c r="H211" s="67" t="s">
        <v>542</v>
      </c>
      <c r="I211" s="66">
        <v>1000</v>
      </c>
      <c r="J211" s="64" t="s">
        <v>34</v>
      </c>
      <c r="K211" s="145" t="s">
        <v>838</v>
      </c>
      <c r="L211" s="65" t="s">
        <v>60</v>
      </c>
      <c r="M211" s="64"/>
    </row>
    <row r="212" spans="1:226" s="22" customFormat="1" ht="40.049999999999997" hidden="1" customHeight="1">
      <c r="A212" s="266" t="s">
        <v>687</v>
      </c>
      <c r="B212" s="266"/>
      <c r="C212" s="266"/>
      <c r="D212" s="266"/>
      <c r="E212" s="65"/>
      <c r="F212" s="43">
        <f>SUM(F213:F215)</f>
        <v>28009</v>
      </c>
      <c r="G212" s="43"/>
      <c r="H212" s="43"/>
      <c r="I212" s="43">
        <f>SUM(I213:I215)</f>
        <v>13009</v>
      </c>
      <c r="J212" s="64"/>
      <c r="K212" s="65"/>
      <c r="L212" s="65"/>
      <c r="M212" s="64"/>
      <c r="N212" s="2"/>
      <c r="HR212" s="146"/>
    </row>
    <row r="213" spans="1:226" ht="57.6" hidden="1" customHeight="1">
      <c r="A213" s="47">
        <v>1</v>
      </c>
      <c r="B213" s="60" t="s">
        <v>688</v>
      </c>
      <c r="C213" s="143" t="s">
        <v>317</v>
      </c>
      <c r="D213" s="60" t="s">
        <v>689</v>
      </c>
      <c r="E213" s="47" t="s">
        <v>228</v>
      </c>
      <c r="F213" s="77">
        <v>20000</v>
      </c>
      <c r="G213" s="116"/>
      <c r="H213" s="116" t="s">
        <v>690</v>
      </c>
      <c r="I213" s="49">
        <v>5000</v>
      </c>
      <c r="J213" s="50" t="s">
        <v>34</v>
      </c>
      <c r="K213" s="141" t="s">
        <v>691</v>
      </c>
      <c r="L213" s="47" t="s">
        <v>692</v>
      </c>
      <c r="M213" s="120"/>
    </row>
    <row r="214" spans="1:226" s="36" customFormat="1" ht="63" hidden="1" customHeight="1">
      <c r="A214" s="47">
        <v>2</v>
      </c>
      <c r="B214" s="75" t="s">
        <v>693</v>
      </c>
      <c r="C214" s="57" t="s">
        <v>317</v>
      </c>
      <c r="D214" s="75" t="s">
        <v>694</v>
      </c>
      <c r="E214" s="47">
        <v>2019</v>
      </c>
      <c r="F214" s="72">
        <v>4149</v>
      </c>
      <c r="G214" s="73"/>
      <c r="H214" s="73" t="s">
        <v>542</v>
      </c>
      <c r="I214" s="72">
        <v>4149</v>
      </c>
      <c r="J214" s="97" t="s">
        <v>43</v>
      </c>
      <c r="K214" s="57" t="s">
        <v>695</v>
      </c>
      <c r="L214" s="57" t="s">
        <v>696</v>
      </c>
      <c r="M214" s="60"/>
      <c r="N214" s="2"/>
    </row>
    <row r="215" spans="1:226" s="10" customFormat="1" ht="73.95" hidden="1" customHeight="1">
      <c r="A215" s="47">
        <v>3</v>
      </c>
      <c r="B215" s="60" t="s">
        <v>697</v>
      </c>
      <c r="C215" s="47" t="s">
        <v>317</v>
      </c>
      <c r="D215" s="60" t="s">
        <v>698</v>
      </c>
      <c r="E215" s="47">
        <v>2019</v>
      </c>
      <c r="F215" s="49">
        <v>3860</v>
      </c>
      <c r="G215" s="73"/>
      <c r="H215" s="73" t="s">
        <v>542</v>
      </c>
      <c r="I215" s="49">
        <v>3860</v>
      </c>
      <c r="J215" s="58" t="s">
        <v>43</v>
      </c>
      <c r="K215" s="47" t="s">
        <v>348</v>
      </c>
      <c r="L215" s="47" t="s">
        <v>349</v>
      </c>
      <c r="M215" s="60"/>
      <c r="N215" s="98"/>
    </row>
  </sheetData>
  <autoFilter ref="A5:HT215">
    <filterColumn colId="11">
      <filters>
        <filter val="工信局"/>
        <filter val="工信局_x000a_生态环境局"/>
        <filter val="公安局_x000a_工信局"/>
        <filter val="公积金中心_x000a_工信局"/>
        <filter val="卫生健康委_x000a_工信局"/>
        <filter val="政法委_x000a_工信局"/>
      </filters>
    </filterColumn>
  </autoFilter>
  <mergeCells count="51">
    <mergeCell ref="A1:B1"/>
    <mergeCell ref="A2:B2"/>
    <mergeCell ref="A3:M3"/>
    <mergeCell ref="A4:J4"/>
    <mergeCell ref="L4:M4"/>
    <mergeCell ref="I5:J5"/>
    <mergeCell ref="A5:A6"/>
    <mergeCell ref="B5:B6"/>
    <mergeCell ref="C5:C6"/>
    <mergeCell ref="G5:G6"/>
    <mergeCell ref="A7:D7"/>
    <mergeCell ref="A8:D8"/>
    <mergeCell ref="A9:D9"/>
    <mergeCell ref="A10:D10"/>
    <mergeCell ref="K5:K6"/>
    <mergeCell ref="A20:D20"/>
    <mergeCell ref="A26:D26"/>
    <mergeCell ref="A34:D34"/>
    <mergeCell ref="D5:D6"/>
    <mergeCell ref="E5:E6"/>
    <mergeCell ref="F5:F6"/>
    <mergeCell ref="A69:D69"/>
    <mergeCell ref="A45:D45"/>
    <mergeCell ref="A190:D190"/>
    <mergeCell ref="A199:D199"/>
    <mergeCell ref="A48:D48"/>
    <mergeCell ref="H5:H6"/>
    <mergeCell ref="A49:D49"/>
    <mergeCell ref="A55:D55"/>
    <mergeCell ref="A64:D64"/>
    <mergeCell ref="A12:D12"/>
    <mergeCell ref="A203:D203"/>
    <mergeCell ref="A212:D212"/>
    <mergeCell ref="A74:D74"/>
    <mergeCell ref="A84:D84"/>
    <mergeCell ref="A86:D86"/>
    <mergeCell ref="A89:D89"/>
    <mergeCell ref="A98:D98"/>
    <mergeCell ref="A110:D110"/>
    <mergeCell ref="A90:D90"/>
    <mergeCell ref="A131:D131"/>
    <mergeCell ref="L5:L6"/>
    <mergeCell ref="M5:M6"/>
    <mergeCell ref="A180:D180"/>
    <mergeCell ref="A141:D141"/>
    <mergeCell ref="A146:D146"/>
    <mergeCell ref="A147:D147"/>
    <mergeCell ref="A162:D162"/>
    <mergeCell ref="A168:D168"/>
    <mergeCell ref="A91:D91"/>
    <mergeCell ref="A123:D123"/>
  </mergeCells>
  <phoneticPr fontId="45" type="noConversion"/>
  <conditionalFormatting sqref="C213">
    <cfRule type="expression" dxfId="1" priority="1" stopIfTrue="1">
      <formula>AND(COUNTIF(#REF!,C213)+COUNTIF(#REF!,C213)+COUNTIF($B$7:$B$446,C213)&gt;1,NOT(ISBLANK(C213)))</formula>
    </cfRule>
    <cfRule type="expression" dxfId="0" priority="2" stopIfTrue="1">
      <formula>AND(COUNTIF(#REF!,C213)+COUNTIF(#REF!,C213)+COUNTIF($B$7:$B$445,C213)&gt;1,NOT(ISBLANK(C213)))</formula>
    </cfRule>
  </conditionalFormatting>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45"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2019-05-15T09:02:11Z</cp:lastPrinted>
  <dcterms:created xsi:type="dcterms:W3CDTF">2019-02-18T02:57:00Z</dcterms:created>
  <dcterms:modified xsi:type="dcterms:W3CDTF">2019-05-15T09:10:19Z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